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89AC8197-D700-497B-99C3-03F44E61E4D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17" i="1" l="1"/>
  <c r="AA17" i="1"/>
  <c r="V11" i="2"/>
  <c r="P11" i="2"/>
  <c r="O11" i="2"/>
  <c r="M11" i="2"/>
  <c r="I11" i="2"/>
  <c r="G11" i="2"/>
  <c r="P17" i="2" l="1"/>
  <c r="O17" i="2"/>
  <c r="M17" i="2"/>
  <c r="I17" i="2"/>
  <c r="O6" i="1"/>
  <c r="O17" i="1"/>
  <c r="O21" i="1" s="1"/>
  <c r="O24" i="1" s="1"/>
  <c r="AQ17" i="1"/>
  <c r="AP17" i="1"/>
  <c r="AO17" i="1"/>
  <c r="AN17" i="1"/>
  <c r="AM17" i="1"/>
  <c r="AL17" i="1"/>
  <c r="Y17" i="1"/>
  <c r="I22" i="1" s="1"/>
  <c r="X17" i="1"/>
  <c r="H22" i="1" s="1"/>
  <c r="W17" i="1"/>
  <c r="G22" i="1" s="1"/>
  <c r="V17" i="1"/>
  <c r="F22" i="1" s="1"/>
  <c r="U17" i="1"/>
  <c r="E22" i="1" s="1"/>
  <c r="M17" i="1"/>
  <c r="L17" i="1"/>
  <c r="K17" i="1"/>
  <c r="J17" i="1"/>
  <c r="I17" i="1"/>
  <c r="I21" i="1" s="1"/>
  <c r="H17" i="1"/>
  <c r="H21" i="1" s="1"/>
  <c r="G17" i="1"/>
  <c r="G21" i="1" s="1"/>
  <c r="F17" i="1"/>
  <c r="F21" i="1" s="1"/>
  <c r="E17" i="1"/>
  <c r="E21" i="1" s="1"/>
  <c r="N17" i="1" l="1"/>
  <c r="N21" i="1" s="1"/>
  <c r="L22" i="1"/>
  <c r="N22" i="1"/>
  <c r="M22" i="1"/>
  <c r="K22" i="1"/>
  <c r="G24" i="1"/>
  <c r="E24" i="1"/>
  <c r="M21" i="1"/>
  <c r="I24" i="1"/>
  <c r="F24" i="1"/>
  <c r="K21" i="1"/>
  <c r="H24" i="1"/>
  <c r="L21" i="1"/>
  <c r="D18" i="1"/>
  <c r="L24" i="1" l="1"/>
  <c r="K24" i="1"/>
  <c r="M24" i="1"/>
  <c r="N24" i="1"/>
</calcChain>
</file>

<file path=xl/sharedStrings.xml><?xml version="1.0" encoding="utf-8"?>
<sst xmlns="http://schemas.openxmlformats.org/spreadsheetml/2006/main" count="359" uniqueCount="192">
  <si>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</si>
  <si>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</si>
  <si>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</si>
  <si>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</si>
  <si>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</si>
  <si>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</si>
  <si>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</si>
  <si>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</si>
  <si>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</si>
  <si>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</si>
  <si>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</si>
  <si>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</si>
  <si>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</si>
  <si>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</si>
  <si>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</si>
  <si>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</si>
  <si>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</si>
  <si>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</si>
  <si>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</si>
  <si>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</si>
  <si>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</si>
  <si>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</si>
  <si>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</si>
  <si>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</si>
  <si>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</si>
  <si>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</si>
  <si>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</si>
  <si>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>K</t>
  </si>
  <si>
    <t>H</t>
  </si>
  <si>
    <t>P</t>
  </si>
  <si>
    <t>KL - %</t>
  </si>
  <si>
    <t>Ottelu</t>
  </si>
  <si>
    <t>1.  ottelu</t>
  </si>
  <si>
    <t>Kunnari</t>
  </si>
  <si>
    <t>Seurat</t>
  </si>
  <si>
    <t>KeKi</t>
  </si>
  <si>
    <t>KeKi = Kempeleen Kiri  (1915)</t>
  </si>
  <si>
    <t>suomensarja</t>
  </si>
  <si>
    <t>Emilia Linna</t>
  </si>
  <si>
    <t>1.4.1998   Oulu</t>
  </si>
  <si>
    <t>14.05. 2014  Roihu - KeKi  0-1  (1-7, 2-2)</t>
  </si>
  <si>
    <t>17.05. 2014  KeKi - Lukko  2-1  (2-1, 1-3, 1-1, 4-3)</t>
  </si>
  <si>
    <t>2.  ottelu</t>
  </si>
  <si>
    <t>8.  ottelu</t>
  </si>
  <si>
    <t>08.06. 2014  Pesä Ysit - KeKi  0-1  (3-3, 1-3)</t>
  </si>
  <si>
    <t xml:space="preserve">  16 v   1 kk 13 pv</t>
  </si>
  <si>
    <t xml:space="preserve">  16 v   1 kk 16 pv</t>
  </si>
  <si>
    <t xml:space="preserve">  16 v   2 kk   7 pv</t>
  </si>
  <si>
    <t>4.</t>
  </si>
  <si>
    <t>Lippo Juniorit</t>
  </si>
  <si>
    <t>6.</t>
  </si>
  <si>
    <t xml:space="preserve"> ITÄ - LÄNSI - KORTTI</t>
  </si>
  <si>
    <t>B-TYTÖT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</si>
  <si>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</si>
  <si>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</si>
  <si>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</si>
  <si>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</si>
  <si>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</si>
  <si>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</si>
  <si>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</si>
  <si>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</si>
  <si>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</si>
  <si>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</si>
  <si>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</si>
  <si>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Länsi</t>
  </si>
  <si>
    <t>19.07. 2014  Seinäjoki</t>
  </si>
  <si>
    <t>jok</t>
  </si>
  <si>
    <t>Sami Österlund</t>
  </si>
  <si>
    <t>27.06. 2015  Hyvinkää</t>
  </si>
  <si>
    <t>Lipottaret</t>
  </si>
  <si>
    <t>3p</t>
  </si>
  <si>
    <t>Juha Puhtimäki</t>
  </si>
  <si>
    <t xml:space="preserve"> LIITTO - LEHDISTÖ - KORTTI</t>
  </si>
  <si>
    <t>NAISET</t>
  </si>
  <si>
    <t xml:space="preserve">  KL-%</t>
  </si>
  <si>
    <t>17.06. 2016  Pori</t>
  </si>
  <si>
    <t>Ikä ensimmäisessä ottelussa</t>
  </si>
  <si>
    <t>Lehdistö</t>
  </si>
  <si>
    <t>18 v  2 kk  16 pv</t>
  </si>
  <si>
    <t>ykköspesis</t>
  </si>
  <si>
    <t>02.07. 2016  Kouvola</t>
  </si>
  <si>
    <t>Itä</t>
  </si>
  <si>
    <t>Saku Komulainen</t>
  </si>
  <si>
    <t>3267</t>
  </si>
  <si>
    <t>18 v  3 kk  1 pv</t>
  </si>
  <si>
    <t>Lipottaret = Oulun Lipottaret  (2014)</t>
  </si>
  <si>
    <t>01.07. 2017  Imatra</t>
  </si>
  <si>
    <t>7.</t>
  </si>
  <si>
    <t>L+T</t>
  </si>
  <si>
    <t xml:space="preserve">Lyöty </t>
  </si>
  <si>
    <t xml:space="preserve">Tuotu </t>
  </si>
  <si>
    <t>Antti Vihtkari</t>
  </si>
  <si>
    <t>3171</t>
  </si>
  <si>
    <t>Pesäkarhut</t>
  </si>
  <si>
    <t>30.06. 2018  Joensuu</t>
  </si>
  <si>
    <t>1/2</t>
  </si>
  <si>
    <t>1/4</t>
  </si>
  <si>
    <t>0/2</t>
  </si>
  <si>
    <t>0/1</t>
  </si>
  <si>
    <t>1/1</t>
  </si>
  <si>
    <t>3/5</t>
  </si>
  <si>
    <t>3/7</t>
  </si>
  <si>
    <t>6/12</t>
  </si>
  <si>
    <t>1/3</t>
  </si>
  <si>
    <t>2/3</t>
  </si>
  <si>
    <t>3/4</t>
  </si>
  <si>
    <t>1/5</t>
  </si>
  <si>
    <t>0/6</t>
  </si>
  <si>
    <t xml:space="preserve">  Itä - Länsi, tulos</t>
  </si>
  <si>
    <t xml:space="preserve">  0-2  (3-11, 2-4)</t>
  </si>
  <si>
    <t xml:space="preserve">  2-0  (3-1, 5-4)</t>
  </si>
  <si>
    <t xml:space="preserve">  Tulos</t>
  </si>
  <si>
    <t>2k</t>
  </si>
  <si>
    <t>2/2</t>
  </si>
  <si>
    <t>3287</t>
  </si>
  <si>
    <t>5.</t>
  </si>
  <si>
    <t>10.</t>
  </si>
  <si>
    <t>3.</t>
  </si>
  <si>
    <t>8.</t>
  </si>
  <si>
    <t>2.</t>
  </si>
  <si>
    <t>07.08. 2021  Pori</t>
  </si>
  <si>
    <t xml:space="preserve">  0-2  (1-4, 0-3)</t>
  </si>
  <si>
    <t>2v</t>
  </si>
  <si>
    <t>4/7</t>
  </si>
  <si>
    <t>3/3</t>
  </si>
  <si>
    <t>Jarkko Pokela</t>
  </si>
  <si>
    <t>3050</t>
  </si>
  <si>
    <t>0/3</t>
  </si>
  <si>
    <t>2/5</t>
  </si>
  <si>
    <t xml:space="preserve">  0-1  (2-2, 3-7)</t>
  </si>
  <si>
    <t xml:space="preserve">  0-2  (2-10, 1-7)</t>
  </si>
  <si>
    <t xml:space="preserve">  1-2  (2-1, 3-4, 0-1)</t>
  </si>
  <si>
    <t xml:space="preserve">  1-0  (4-1, 1-1)</t>
  </si>
  <si>
    <t>1.</t>
  </si>
  <si>
    <t>10.07. 2022  Tampere</t>
  </si>
  <si>
    <t xml:space="preserve">  0-1  (1-3, 1-1)</t>
  </si>
  <si>
    <t>3v</t>
  </si>
  <si>
    <t>1810</t>
  </si>
  <si>
    <t>05.08. 2023  Sotkamo</t>
  </si>
  <si>
    <t xml:space="preserve">  0-2  (4-9, 1-5)</t>
  </si>
  <si>
    <t>3/6</t>
  </si>
  <si>
    <t>2780</t>
  </si>
  <si>
    <t>4/10</t>
  </si>
  <si>
    <t>9.</t>
  </si>
  <si>
    <t xml:space="preserve"> Tyttöpesäpalloilija  2016, 2017     &lt;&gt;     Pudotuspelien arvokkain  2023</t>
  </si>
  <si>
    <t>29.06. 2024  Jyväskylä</t>
  </si>
  <si>
    <t xml:space="preserve">  2-1  (5-4, 2-6, 0-0, 2-1)</t>
  </si>
  <si>
    <t>Juha Antikainen</t>
  </si>
  <si>
    <t>3293</t>
  </si>
  <si>
    <t>13/28</t>
  </si>
  <si>
    <t>0/5</t>
  </si>
  <si>
    <t>6/8</t>
  </si>
  <si>
    <t>OuHu = Oulaisten Huima  (1909)</t>
  </si>
  <si>
    <t>OuHu</t>
  </si>
  <si>
    <t>0-0-0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</si>
  <si>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</si>
  <si>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</si>
  <si>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</si>
  <si>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</si>
  <si>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</si>
  <si>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</si>
  <si>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Pesäkarhut  (1985)</t>
  </si>
  <si>
    <t>Lippo Jun</t>
  </si>
  <si>
    <t>Lippo Jun = Oulun Lippo Juniorit  (2003),  kasvattajaseura</t>
  </si>
  <si>
    <t xml:space="preserve">           Arvo-ottelut ja mitalit</t>
  </si>
  <si>
    <t>hSM</t>
  </si>
  <si>
    <t xml:space="preserve"> 3-0  ViU</t>
  </si>
  <si>
    <t xml:space="preserve"> 0-3  Kirittäret</t>
  </si>
  <si>
    <t xml:space="preserve"> 0-2  Pesäkarhut</t>
  </si>
  <si>
    <t xml:space="preserve"> 0-3  Virkiä</t>
  </si>
  <si>
    <t xml:space="preserve"> 3-0  KeKi</t>
  </si>
  <si>
    <t xml:space="preserve"> 1-3  Manse PP</t>
  </si>
  <si>
    <t xml:space="preserve"> 2-1  Virkiä</t>
  </si>
  <si>
    <t xml:space="preserve"> 3-0  Fera</t>
  </si>
  <si>
    <t xml:space="preserve"> 3-0  Manse PP</t>
  </si>
  <si>
    <t xml:space="preserve"> 1-3  Kirittäret</t>
  </si>
  <si>
    <t xml:space="preserve"> 2-1  SMJ</t>
  </si>
  <si>
    <t xml:space="preserve"> 2-0  Virkiä</t>
  </si>
  <si>
    <t xml:space="preserve"> 3-1  Virkiä</t>
  </si>
  <si>
    <t xml:space="preserve"> 3-1  Kirittäret</t>
  </si>
  <si>
    <t xml:space="preserve"> 3-0  Mailattaret</t>
  </si>
  <si>
    <t xml:space="preserve"> 0-2  Virkiä</t>
  </si>
  <si>
    <t xml:space="preserve"> 3-0  SMJ</t>
  </si>
  <si>
    <t xml:space="preserve"> 3-2  Manse PP</t>
  </si>
  <si>
    <t xml:space="preserve"> 2-3  Virkiä</t>
  </si>
  <si>
    <t>7/10   70%</t>
  </si>
  <si>
    <t>3/7   43%</t>
  </si>
  <si>
    <t>2/4   50%</t>
  </si>
  <si>
    <t>2/3   67%</t>
  </si>
  <si>
    <t>§0.</t>
  </si>
  <si>
    <t>0-0-1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</si>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</sst>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2.3"/>
      <color indexed="1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98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2" borderId="0" xfId="0" applyFont="1" applyFill="1" applyAlignment="1">
      <alignment horizontal="center"/>
    </xf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4" fillId="6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7" fillId="8" borderId="1" xfId="0" applyFont="1" applyFill="1" applyBorder="1"/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4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9" borderId="3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center"/>
    </xf>
    <xf numFmtId="0" fontId="5" fillId="2" borderId="0" xfId="0" applyFont="1" applyFill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/>
    <xf numFmtId="49" fontId="2" fillId="2" borderId="10" xfId="0" applyNumberFormat="1" applyFont="1" applyFill="1" applyBorder="1"/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7" fillId="8" borderId="1" xfId="0" applyFont="1" applyFill="1" applyBorder="1" applyAlignment="1">
      <alignment vertical="top"/>
    </xf>
    <xf numFmtId="165" fontId="2" fillId="4" borderId="3" xfId="0" applyNumberFormat="1" applyFont="1" applyFill="1" applyBorder="1" applyAlignment="1">
      <alignment horizontal="left"/>
    </xf>
    <xf numFmtId="49" fontId="2" fillId="4" borderId="1" xfId="0" applyNumberFormat="1" applyFont="1" applyFill="1" applyBorder="1" applyAlignment="1">
      <alignment horizontal="left"/>
    </xf>
    <xf numFmtId="49" fontId="2" fillId="4" borderId="3" xfId="0" applyNumberFormat="1" applyFont="1" applyFill="1" applyBorder="1" applyAlignment="1">
      <alignment horizontal="center"/>
    </xf>
    <xf numFmtId="0" fontId="6" fillId="3" borderId="7" xfId="0" applyFont="1" applyFill="1" applyBorder="1"/>
    <xf numFmtId="0" fontId="6" fillId="3" borderId="6" xfId="0" applyFont="1" applyFill="1" applyBorder="1" applyAlignment="1">
      <alignment horizontal="left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center"/>
    </xf>
    <xf numFmtId="49" fontId="6" fillId="3" borderId="6" xfId="0" applyNumberFormat="1" applyFont="1" applyFill="1" applyBorder="1"/>
    <xf numFmtId="0" fontId="2" fillId="3" borderId="6" xfId="0" applyFont="1" applyFill="1" applyBorder="1" applyAlignment="1">
      <alignment horizontal="left"/>
    </xf>
    <xf numFmtId="0" fontId="2" fillId="3" borderId="8" xfId="0" applyFont="1" applyFill="1" applyBorder="1"/>
    <xf numFmtId="0" fontId="2" fillId="2" borderId="9" xfId="0" applyFont="1" applyFill="1" applyBorder="1"/>
    <xf numFmtId="0" fontId="2" fillId="5" borderId="3" xfId="0" applyFont="1" applyFill="1" applyBorder="1" applyAlignment="1">
      <alignment horizontal="left"/>
    </xf>
    <xf numFmtId="49" fontId="2" fillId="5" borderId="3" xfId="0" applyNumberFormat="1" applyFont="1" applyFill="1" applyBorder="1" applyAlignment="1">
      <alignment horizontal="center"/>
    </xf>
    <xf numFmtId="0" fontId="2" fillId="8" borderId="3" xfId="0" applyFont="1" applyFill="1" applyBorder="1" applyAlignment="1">
      <alignment horizontal="center"/>
    </xf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10" borderId="3" xfId="0" applyFont="1" applyFill="1" applyBorder="1" applyAlignment="1">
      <alignment horizontal="left"/>
    </xf>
    <xf numFmtId="49" fontId="2" fillId="10" borderId="1" xfId="0" applyNumberFormat="1" applyFont="1" applyFill="1" applyBorder="1" applyAlignment="1">
      <alignment horizontal="left"/>
    </xf>
    <xf numFmtId="165" fontId="2" fillId="10" borderId="4" xfId="1" applyNumberFormat="1" applyFont="1" applyFill="1" applyBorder="1" applyAlignment="1"/>
    <xf numFmtId="165" fontId="2" fillId="2" borderId="13" xfId="1" applyNumberFormat="1" applyFont="1" applyFill="1" applyBorder="1" applyAlignment="1"/>
    <xf numFmtId="0" fontId="2" fillId="10" borderId="3" xfId="0" applyFont="1" applyFill="1" applyBorder="1" applyAlignment="1">
      <alignment horizontal="center"/>
    </xf>
    <xf numFmtId="0" fontId="2" fillId="10" borderId="4" xfId="0" applyFont="1" applyFill="1" applyBorder="1" applyAlignment="1">
      <alignment horizontal="center"/>
    </xf>
    <xf numFmtId="0" fontId="2" fillId="10" borderId="1" xfId="0" applyFont="1" applyFill="1" applyBorder="1" applyAlignment="1">
      <alignment horizontal="center"/>
    </xf>
    <xf numFmtId="165" fontId="2" fillId="10" borderId="2" xfId="0" applyNumberFormat="1" applyFont="1" applyFill="1" applyBorder="1" applyAlignment="1">
      <alignment horizontal="center"/>
    </xf>
    <xf numFmtId="49" fontId="2" fillId="10" borderId="3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6" xfId="0" applyFont="1" applyFill="1" applyBorder="1"/>
    <xf numFmtId="165" fontId="2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0" fillId="3" borderId="0" xfId="0" applyFill="1"/>
    <xf numFmtId="0" fontId="0" fillId="2" borderId="0" xfId="0" applyFill="1"/>
    <xf numFmtId="165" fontId="2" fillId="3" borderId="2" xfId="0" applyNumberFormat="1" applyFont="1" applyFill="1" applyBorder="1"/>
    <xf numFmtId="49" fontId="2" fillId="8" borderId="2" xfId="0" applyNumberFormat="1" applyFont="1" applyFill="1" applyBorder="1" applyAlignment="1">
      <alignment horizontal="center"/>
    </xf>
    <xf numFmtId="49" fontId="2" fillId="3" borderId="2" xfId="0" applyNumberFormat="1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49" fontId="2" fillId="4" borderId="14" xfId="0" applyNumberFormat="1" applyFont="1" applyFill="1" applyBorder="1" applyAlignment="1">
      <alignment horizontal="center"/>
    </xf>
    <xf numFmtId="49" fontId="2" fillId="4" borderId="11" xfId="0" applyNumberFormat="1" applyFont="1" applyFill="1" applyBorder="1" applyAlignment="1">
      <alignment horizontal="center"/>
    </xf>
    <xf numFmtId="49" fontId="2" fillId="3" borderId="6" xfId="0" applyNumberFormat="1" applyFont="1" applyFill="1" applyBorder="1"/>
    <xf numFmtId="49" fontId="2" fillId="2" borderId="10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49" fontId="2" fillId="2" borderId="10" xfId="0" applyNumberFormat="1" applyFont="1" applyFill="1" applyBorder="1" applyAlignment="1">
      <alignment horizontal="left"/>
    </xf>
    <xf numFmtId="49" fontId="2" fillId="3" borderId="6" xfId="0" applyNumberFormat="1" applyFont="1" applyFill="1" applyBorder="1" applyAlignment="1">
      <alignment horizontal="center"/>
    </xf>
    <xf numFmtId="49" fontId="6" fillId="3" borderId="6" xfId="0" applyNumberFormat="1" applyFont="1" applyFill="1" applyBorder="1" applyAlignment="1">
      <alignment horizontal="left"/>
    </xf>
    <xf numFmtId="49" fontId="2" fillId="2" borderId="0" xfId="0" applyNumberFormat="1" applyFont="1" applyFill="1"/>
    <xf numFmtId="49" fontId="2" fillId="0" borderId="0" xfId="0" applyNumberFormat="1" applyFont="1" applyAlignment="1">
      <alignment horizontal="center"/>
    </xf>
    <xf numFmtId="49" fontId="2" fillId="9" borderId="1" xfId="0" applyNumberFormat="1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1" fontId="2" fillId="9" borderId="3" xfId="0" applyNumberFormat="1" applyFont="1" applyFill="1" applyBorder="1" applyAlignment="1">
      <alignment horizontal="center"/>
    </xf>
    <xf numFmtId="1" fontId="2" fillId="9" borderId="4" xfId="0" applyNumberFormat="1" applyFont="1" applyFill="1" applyBorder="1" applyAlignment="1">
      <alignment horizontal="center"/>
    </xf>
    <xf numFmtId="49" fontId="2" fillId="9" borderId="4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49" fontId="2" fillId="5" borderId="1" xfId="0" applyNumberFormat="1" applyFont="1" applyFill="1" applyBorder="1" applyAlignment="1">
      <alignment horizontal="left"/>
    </xf>
    <xf numFmtId="0" fontId="2" fillId="5" borderId="4" xfId="0" applyFont="1" applyFill="1" applyBorder="1" applyAlignment="1">
      <alignment horizontal="left"/>
    </xf>
    <xf numFmtId="0" fontId="2" fillId="2" borderId="13" xfId="0" applyFont="1" applyFill="1" applyBorder="1"/>
    <xf numFmtId="0" fontId="2" fillId="5" borderId="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49" fontId="2" fillId="5" borderId="4" xfId="0" applyNumberFormat="1" applyFont="1" applyFill="1" applyBorder="1" applyAlignment="1">
      <alignment horizontal="center"/>
    </xf>
    <xf numFmtId="165" fontId="2" fillId="5" borderId="2" xfId="1" applyNumberFormat="1" applyFont="1" applyFill="1" applyBorder="1" applyAlignment="1">
      <alignment horizontal="center"/>
    </xf>
    <xf numFmtId="0" fontId="2" fillId="10" borderId="1" xfId="0" applyFont="1" applyFill="1" applyBorder="1" applyAlignment="1">
      <alignment horizontal="left"/>
    </xf>
    <xf numFmtId="49" fontId="2" fillId="10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5" xfId="0" applyFont="1" applyFill="1" applyBorder="1" applyAlignment="1">
      <alignment horizontal="right"/>
    </xf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right"/>
    </xf>
    <xf numFmtId="0" fontId="2" fillId="3" borderId="3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/>
    </xf>
    <xf numFmtId="165" fontId="2" fillId="3" borderId="3" xfId="0" applyNumberFormat="1" applyFont="1" applyFill="1" applyBorder="1" applyAlignment="1">
      <alignment horizontal="center" vertical="top"/>
    </xf>
    <xf numFmtId="0" fontId="2" fillId="3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5" fontId="2" fillId="9" borderId="11" xfId="1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vertical="top"/>
    </xf>
    <xf numFmtId="165" fontId="2" fillId="9" borderId="4" xfId="2" applyNumberFormat="1" applyFont="1" applyFill="1" applyBorder="1" applyAlignment="1"/>
    <xf numFmtId="165" fontId="2" fillId="2" borderId="13" xfId="2" applyNumberFormat="1" applyFont="1" applyFill="1" applyBorder="1" applyAlignment="1"/>
    <xf numFmtId="0" fontId="2" fillId="3" borderId="3" xfId="0" applyFont="1" applyFill="1" applyBorder="1" applyAlignment="1">
      <alignment horizontal="center" vertical="center"/>
    </xf>
    <xf numFmtId="0" fontId="2" fillId="3" borderId="3" xfId="3" applyFont="1" applyFill="1" applyBorder="1" applyAlignment="1" applyProtection="1">
      <alignment vertical="center"/>
    </xf>
    <xf numFmtId="165" fontId="2" fillId="3" borderId="3" xfId="0" applyNumberFormat="1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left"/>
    </xf>
    <xf numFmtId="165" fontId="2" fillId="4" borderId="3" xfId="1" applyNumberFormat="1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</cellXfs>
  <cellStyles count="4">
    <cellStyle name="Hyperlinkki" xfId="3" builtinId="8"/>
    <cellStyle name="Normaali" xfId="0" builtinId="0"/>
    <cellStyle name="Prosenttia" xfId="1" builtinId="5"/>
    <cellStyle name="Prosenttia 2" xfId="2" xr:uid="{DB4CB8C5-80E9-4C35-94E8-5B7008657F74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80"/>
  <sheetViews>
    <sheetView tabSelected="1" zoomScale="83" zoomScaleNormal="83" workbookViewId="0"/>
  </sheetViews>
  <sheetFormatPr defaultRowHeight="15" customHeight="1" x14ac:dyDescent="0.25"/>
  <cols>
    <col min="1" max="1" width="0.5703125" style="24" customWidth="1"/>
    <col min="2" max="3" width="6.7109375" style="56" customWidth="1"/>
    <col min="4" max="4" width="11.7109375" style="57" customWidth="1"/>
    <col min="5" max="12" width="5.7109375" style="57" customWidth="1"/>
    <col min="13" max="13" width="6.28515625" style="57" customWidth="1"/>
    <col min="14" max="14" width="8.28515625" style="57" customWidth="1"/>
    <col min="15" max="15" width="0.5703125" style="57" customWidth="1"/>
    <col min="16" max="18" width="5.7109375" style="126" customWidth="1"/>
    <col min="19" max="19" width="5.7109375" style="83" customWidth="1"/>
    <col min="20" max="20" width="0.7109375" style="34" customWidth="1"/>
    <col min="21" max="25" width="5.7109375" style="57" customWidth="1"/>
    <col min="26" max="26" width="8.7109375" style="57" customWidth="1"/>
    <col min="27" max="27" width="0.7109375" style="57" customWidth="1"/>
    <col min="28" max="30" width="5.7109375" style="126" customWidth="1"/>
    <col min="31" max="31" width="5.7109375" style="83" customWidth="1"/>
    <col min="32" max="32" width="0.7109375" style="34" customWidth="1"/>
    <col min="33" max="35" width="15.7109375" style="83" customWidth="1"/>
    <col min="36" max="36" width="15.85546875" style="83" customWidth="1"/>
    <col min="37" max="37" width="0.7109375" style="34" customWidth="1"/>
    <col min="38" max="40" width="5.7109375" style="24" customWidth="1"/>
    <col min="41" max="43" width="4.7109375" style="24" customWidth="1"/>
    <col min="44" max="44" width="6.7109375" style="24" customWidth="1"/>
    <col min="45" max="16384" width="9.140625" style="24"/>
  </cols>
  <sheetData>
    <row r="1" spans="1:49" s="9" customFormat="1" ht="15" customHeight="1" x14ac:dyDescent="0.25">
      <c r="A1" s="1"/>
      <c r="B1" s="2" t="s">
        <v>38</v>
      </c>
      <c r="C1" s="2"/>
      <c r="D1" s="3"/>
      <c r="E1" s="4" t="s">
        <v>39</v>
      </c>
      <c r="F1" s="5"/>
      <c r="G1" s="2"/>
      <c r="H1" s="3"/>
      <c r="I1" s="6"/>
      <c r="J1" s="6"/>
      <c r="K1" s="6"/>
      <c r="L1" s="3"/>
      <c r="M1" s="7"/>
      <c r="N1" s="7"/>
      <c r="O1" s="7"/>
      <c r="P1" s="125"/>
      <c r="Q1" s="125"/>
      <c r="R1" s="125"/>
      <c r="S1" s="3"/>
      <c r="T1" s="6"/>
      <c r="U1" s="3"/>
      <c r="V1" s="3"/>
      <c r="W1" s="3"/>
      <c r="X1" s="3"/>
      <c r="Y1" s="6"/>
      <c r="Z1" s="3"/>
      <c r="AA1" s="2"/>
      <c r="AB1" s="125"/>
      <c r="AC1" s="125"/>
      <c r="AD1" s="125"/>
      <c r="AE1" s="3"/>
      <c r="AF1" s="6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8"/>
      <c r="AS1" s="8"/>
      <c r="AT1" s="8"/>
      <c r="AU1" s="8"/>
      <c r="AV1" s="8"/>
      <c r="AW1" s="8"/>
    </row>
    <row r="2" spans="1:49" s="9" customFormat="1" ht="15" customHeight="1" x14ac:dyDescent="0.2">
      <c r="A2" s="1"/>
      <c r="B2" s="10" t="s">
        <v>10</v>
      </c>
      <c r="C2" s="11"/>
      <c r="D2" s="12"/>
      <c r="E2" s="13" t="s">
        <v>17</v>
      </c>
      <c r="F2" s="14"/>
      <c r="G2" s="14"/>
      <c r="H2" s="14"/>
      <c r="I2" s="21" t="s">
        <v>11</v>
      </c>
      <c r="J2" s="17"/>
      <c r="K2" s="14"/>
      <c r="L2" s="14"/>
      <c r="M2" s="14"/>
      <c r="N2" s="15"/>
      <c r="O2" s="19"/>
      <c r="P2" s="22"/>
      <c r="Q2" s="20" t="s">
        <v>17</v>
      </c>
      <c r="R2" s="14"/>
      <c r="S2" s="21"/>
      <c r="T2" s="19"/>
      <c r="U2" s="20" t="s">
        <v>18</v>
      </c>
      <c r="V2" s="14"/>
      <c r="W2" s="14"/>
      <c r="X2" s="14"/>
      <c r="Y2" s="20"/>
      <c r="Z2" s="21"/>
      <c r="AA2" s="19"/>
      <c r="AB2" s="20" t="s">
        <v>155</v>
      </c>
      <c r="AC2" s="20"/>
      <c r="AD2" s="14"/>
      <c r="AE2" s="21"/>
      <c r="AF2" s="19"/>
      <c r="AG2" s="22" t="s">
        <v>156</v>
      </c>
      <c r="AH2" s="14"/>
      <c r="AI2" s="14"/>
      <c r="AJ2" s="15"/>
      <c r="AK2" s="19"/>
      <c r="AL2" s="22" t="s">
        <v>164</v>
      </c>
      <c r="AM2" s="14"/>
      <c r="AN2" s="17"/>
      <c r="AO2" s="20"/>
      <c r="AP2" s="14"/>
      <c r="AQ2" s="15"/>
      <c r="AR2" s="8"/>
      <c r="AS2" s="8"/>
      <c r="AT2" s="8"/>
      <c r="AU2" s="8"/>
      <c r="AV2" s="8"/>
      <c r="AW2" s="8"/>
    </row>
    <row r="3" spans="1:49" ht="15" customHeight="1" x14ac:dyDescent="0.2">
      <c r="A3" s="1"/>
      <c r="B3" s="18" t="s">
        <v>0</v>
      </c>
      <c r="C3" s="18" t="s">
        <v>12</v>
      </c>
      <c r="D3" s="13" t="s">
        <v>1</v>
      </c>
      <c r="E3" s="18" t="s">
        <v>4</v>
      </c>
      <c r="F3" s="18" t="s">
        <v>13</v>
      </c>
      <c r="G3" s="15" t="s">
        <v>14</v>
      </c>
      <c r="H3" s="18" t="s">
        <v>15</v>
      </c>
      <c r="I3" s="18" t="s">
        <v>3</v>
      </c>
      <c r="J3" s="18" t="s">
        <v>5</v>
      </c>
      <c r="K3" s="18" t="s">
        <v>6</v>
      </c>
      <c r="L3" s="18" t="s">
        <v>7</v>
      </c>
      <c r="M3" s="18" t="s">
        <v>8</v>
      </c>
      <c r="N3" s="18" t="s">
        <v>21</v>
      </c>
      <c r="O3" s="23"/>
      <c r="P3" s="18" t="s">
        <v>14</v>
      </c>
      <c r="Q3" s="18" t="s">
        <v>15</v>
      </c>
      <c r="R3" s="18" t="s">
        <v>88</v>
      </c>
      <c r="S3" s="18" t="s">
        <v>3</v>
      </c>
      <c r="T3" s="23"/>
      <c r="U3" s="18" t="s">
        <v>4</v>
      </c>
      <c r="V3" s="18" t="s">
        <v>13</v>
      </c>
      <c r="W3" s="15" t="s">
        <v>14</v>
      </c>
      <c r="X3" s="18" t="s">
        <v>15</v>
      </c>
      <c r="Y3" s="18" t="s">
        <v>3</v>
      </c>
      <c r="Z3" s="18" t="s">
        <v>21</v>
      </c>
      <c r="AA3" s="23"/>
      <c r="AB3" s="18" t="s">
        <v>14</v>
      </c>
      <c r="AC3" s="18" t="s">
        <v>15</v>
      </c>
      <c r="AD3" s="18" t="s">
        <v>88</v>
      </c>
      <c r="AE3" s="18" t="s">
        <v>3</v>
      </c>
      <c r="AF3" s="23"/>
      <c r="AG3" s="18" t="s">
        <v>157</v>
      </c>
      <c r="AH3" s="18" t="s">
        <v>158</v>
      </c>
      <c r="AI3" s="15" t="s">
        <v>159</v>
      </c>
      <c r="AJ3" s="18" t="s">
        <v>160</v>
      </c>
      <c r="AK3" s="23"/>
      <c r="AL3" s="18" t="s">
        <v>22</v>
      </c>
      <c r="AM3" s="18" t="s">
        <v>23</v>
      </c>
      <c r="AN3" s="15" t="s">
        <v>165</v>
      </c>
      <c r="AO3" s="15" t="s">
        <v>27</v>
      </c>
      <c r="AP3" s="17" t="s">
        <v>28</v>
      </c>
      <c r="AQ3" s="18" t="s">
        <v>29</v>
      </c>
      <c r="AR3" s="8"/>
      <c r="AS3" s="8"/>
      <c r="AT3" s="8"/>
      <c r="AU3" s="8"/>
      <c r="AV3" s="8"/>
      <c r="AW3" s="8"/>
    </row>
    <row r="4" spans="1:49" ht="15" customHeight="1" x14ac:dyDescent="0.25">
      <c r="A4" s="1"/>
      <c r="B4" s="58">
        <v>2013</v>
      </c>
      <c r="C4" s="58" t="s">
        <v>118</v>
      </c>
      <c r="D4" s="59" t="s">
        <v>153</v>
      </c>
      <c r="E4" s="58"/>
      <c r="F4" s="60" t="s">
        <v>37</v>
      </c>
      <c r="G4" s="58"/>
      <c r="H4" s="58"/>
      <c r="I4" s="58"/>
      <c r="J4" s="58"/>
      <c r="K4" s="58"/>
      <c r="L4" s="58"/>
      <c r="M4" s="63"/>
      <c r="N4" s="61"/>
      <c r="O4" s="23"/>
      <c r="P4" s="18"/>
      <c r="Q4" s="18"/>
      <c r="R4" s="18"/>
      <c r="S4" s="18"/>
      <c r="U4" s="25"/>
      <c r="V4" s="25"/>
      <c r="W4" s="25"/>
      <c r="X4" s="25"/>
      <c r="Y4" s="25"/>
      <c r="Z4" s="28"/>
      <c r="AA4" s="34"/>
      <c r="AB4" s="18"/>
      <c r="AC4" s="18"/>
      <c r="AD4" s="18"/>
      <c r="AE4" s="18"/>
      <c r="AG4" s="195"/>
      <c r="AH4" s="195"/>
      <c r="AI4" s="195"/>
      <c r="AJ4" s="195"/>
      <c r="AL4" s="25"/>
      <c r="AM4" s="25"/>
      <c r="AN4" s="25"/>
      <c r="AO4" s="25"/>
      <c r="AP4" s="25"/>
      <c r="AQ4" s="25"/>
      <c r="AR4" s="8"/>
      <c r="AS4" s="8"/>
      <c r="AT4" s="8"/>
      <c r="AU4" s="8"/>
      <c r="AV4" s="8"/>
      <c r="AW4" s="8"/>
    </row>
    <row r="5" spans="1:49" ht="15" customHeight="1" x14ac:dyDescent="0.25">
      <c r="A5" s="1"/>
      <c r="B5" s="58">
        <v>2014</v>
      </c>
      <c r="C5" s="58" t="s">
        <v>117</v>
      </c>
      <c r="D5" s="59" t="s">
        <v>162</v>
      </c>
      <c r="E5" s="58"/>
      <c r="F5" s="60" t="s">
        <v>37</v>
      </c>
      <c r="G5" s="58"/>
      <c r="H5" s="58"/>
      <c r="I5" s="58"/>
      <c r="J5" s="58"/>
      <c r="K5" s="58"/>
      <c r="L5" s="58"/>
      <c r="M5" s="63"/>
      <c r="N5" s="61"/>
      <c r="O5" s="23"/>
      <c r="P5" s="18"/>
      <c r="Q5" s="18"/>
      <c r="R5" s="18"/>
      <c r="S5" s="18"/>
      <c r="T5" s="23"/>
      <c r="U5" s="25"/>
      <c r="V5" s="25"/>
      <c r="W5" s="25"/>
      <c r="X5" s="25"/>
      <c r="Y5" s="25"/>
      <c r="Z5" s="28"/>
      <c r="AA5" s="34"/>
      <c r="AB5" s="18"/>
      <c r="AC5" s="18"/>
      <c r="AD5" s="18"/>
      <c r="AE5" s="18"/>
      <c r="AF5" s="23"/>
      <c r="AG5" s="195"/>
      <c r="AH5" s="195"/>
      <c r="AI5" s="195"/>
      <c r="AJ5" s="195"/>
      <c r="AL5" s="25"/>
      <c r="AM5" s="25"/>
      <c r="AN5" s="25"/>
      <c r="AO5" s="25"/>
      <c r="AP5" s="25"/>
      <c r="AQ5" s="25"/>
      <c r="AR5" s="8"/>
      <c r="AS5" s="8"/>
      <c r="AT5" s="8"/>
      <c r="AU5" s="8"/>
      <c r="AV5" s="8"/>
      <c r="AW5" s="8"/>
    </row>
    <row r="6" spans="1:49" ht="15" customHeight="1" x14ac:dyDescent="0.25">
      <c r="A6" s="1"/>
      <c r="B6" s="25">
        <v>2014</v>
      </c>
      <c r="C6" s="25" t="s">
        <v>48</v>
      </c>
      <c r="D6" s="27" t="s">
        <v>35</v>
      </c>
      <c r="E6" s="25">
        <v>23</v>
      </c>
      <c r="F6" s="25">
        <v>2</v>
      </c>
      <c r="G6" s="25">
        <v>20</v>
      </c>
      <c r="H6" s="25">
        <v>7</v>
      </c>
      <c r="I6" s="25">
        <v>82</v>
      </c>
      <c r="J6" s="25">
        <v>21</v>
      </c>
      <c r="K6" s="25">
        <v>12</v>
      </c>
      <c r="L6" s="25">
        <v>27</v>
      </c>
      <c r="M6" s="30">
        <v>22</v>
      </c>
      <c r="N6" s="28">
        <v>0.49099999999999999</v>
      </c>
      <c r="O6" s="23">
        <f>PRODUCT(I6/N6)</f>
        <v>167.00610997963341</v>
      </c>
      <c r="P6" s="18"/>
      <c r="Q6" s="18"/>
      <c r="R6" s="18"/>
      <c r="S6" s="18"/>
      <c r="T6" s="23"/>
      <c r="U6" s="25">
        <v>8</v>
      </c>
      <c r="V6" s="38">
        <v>0</v>
      </c>
      <c r="W6" s="25">
        <v>3</v>
      </c>
      <c r="X6" s="25">
        <v>0</v>
      </c>
      <c r="Y6" s="25">
        <v>26</v>
      </c>
      <c r="Z6" s="28">
        <v>0.5</v>
      </c>
      <c r="AA6" s="34"/>
      <c r="AB6" s="18"/>
      <c r="AC6" s="18"/>
      <c r="AD6" s="18"/>
      <c r="AE6" s="18"/>
      <c r="AF6" s="23"/>
      <c r="AG6" s="195" t="s">
        <v>166</v>
      </c>
      <c r="AH6" s="195" t="s">
        <v>167</v>
      </c>
      <c r="AI6" s="195" t="s">
        <v>168</v>
      </c>
      <c r="AJ6" s="195"/>
      <c r="AL6" s="25"/>
      <c r="AM6" s="25"/>
      <c r="AN6" s="25"/>
      <c r="AO6" s="25"/>
      <c r="AP6" s="25"/>
      <c r="AQ6" s="25"/>
      <c r="AR6" s="8"/>
      <c r="AS6" s="8"/>
      <c r="AT6" s="8"/>
      <c r="AU6" s="8"/>
      <c r="AV6" s="8"/>
      <c r="AW6" s="8"/>
    </row>
    <row r="7" spans="1:49" ht="15" customHeight="1" x14ac:dyDescent="0.25">
      <c r="A7" s="1"/>
      <c r="B7" s="25">
        <v>2015</v>
      </c>
      <c r="C7" s="25" t="s">
        <v>50</v>
      </c>
      <c r="D7" s="27" t="s">
        <v>35</v>
      </c>
      <c r="E7" s="25">
        <v>24</v>
      </c>
      <c r="F7" s="25">
        <v>1</v>
      </c>
      <c r="G7" s="25">
        <v>18</v>
      </c>
      <c r="H7" s="25">
        <v>5</v>
      </c>
      <c r="I7" s="25">
        <v>79</v>
      </c>
      <c r="J7" s="25">
        <v>19</v>
      </c>
      <c r="K7" s="25">
        <v>12</v>
      </c>
      <c r="L7" s="25">
        <v>29</v>
      </c>
      <c r="M7" s="30">
        <v>19</v>
      </c>
      <c r="N7" s="28">
        <v>0.46739999999999998</v>
      </c>
      <c r="O7" s="23">
        <v>169</v>
      </c>
      <c r="P7" s="18"/>
      <c r="Q7" s="18"/>
      <c r="R7" s="18"/>
      <c r="S7" s="18"/>
      <c r="T7" s="23"/>
      <c r="U7" s="25">
        <v>3</v>
      </c>
      <c r="V7" s="38">
        <v>0</v>
      </c>
      <c r="W7" s="25">
        <v>2</v>
      </c>
      <c r="X7" s="25">
        <v>0</v>
      </c>
      <c r="Y7" s="25">
        <v>9</v>
      </c>
      <c r="Z7" s="28">
        <v>0.64300000000000002</v>
      </c>
      <c r="AA7" s="34"/>
      <c r="AB7" s="18"/>
      <c r="AC7" s="18"/>
      <c r="AD7" s="18"/>
      <c r="AE7" s="18"/>
      <c r="AF7" s="23"/>
      <c r="AG7" s="195" t="s">
        <v>167</v>
      </c>
      <c r="AH7" s="195"/>
      <c r="AI7" s="195"/>
      <c r="AJ7" s="195"/>
      <c r="AL7" s="25"/>
      <c r="AM7" s="25"/>
      <c r="AN7" s="25"/>
      <c r="AO7" s="25"/>
      <c r="AP7" s="25"/>
      <c r="AQ7" s="25"/>
      <c r="AR7" s="8"/>
      <c r="AS7" s="8"/>
      <c r="AT7" s="8"/>
      <c r="AU7" s="8"/>
      <c r="AV7" s="8"/>
      <c r="AW7" s="8"/>
    </row>
    <row r="8" spans="1:49" ht="15" customHeight="1" x14ac:dyDescent="0.25">
      <c r="A8" s="1"/>
      <c r="B8" s="105">
        <v>2016</v>
      </c>
      <c r="C8" s="105" t="s">
        <v>133</v>
      </c>
      <c r="D8" s="106" t="s">
        <v>69</v>
      </c>
      <c r="E8" s="105"/>
      <c r="F8" s="109" t="s">
        <v>79</v>
      </c>
      <c r="G8" s="107"/>
      <c r="H8" s="68"/>
      <c r="I8" s="105"/>
      <c r="J8" s="105"/>
      <c r="K8" s="105"/>
      <c r="L8" s="105"/>
      <c r="M8" s="105"/>
      <c r="N8" s="108"/>
      <c r="O8" s="64"/>
      <c r="P8" s="18"/>
      <c r="Q8" s="18"/>
      <c r="R8" s="18"/>
      <c r="S8" s="18"/>
      <c r="T8" s="23"/>
      <c r="U8" s="25"/>
      <c r="V8" s="38"/>
      <c r="W8" s="25"/>
      <c r="X8" s="25"/>
      <c r="Y8" s="25"/>
      <c r="Z8" s="28"/>
      <c r="AA8" s="34"/>
      <c r="AB8" s="18"/>
      <c r="AC8" s="18"/>
      <c r="AD8" s="18"/>
      <c r="AE8" s="18"/>
      <c r="AF8" s="23"/>
      <c r="AG8" s="195"/>
      <c r="AH8" s="195"/>
      <c r="AI8" s="195"/>
      <c r="AJ8" s="195"/>
      <c r="AL8" s="25">
        <v>1</v>
      </c>
      <c r="AM8" s="25">
        <v>1</v>
      </c>
      <c r="AN8" s="25"/>
      <c r="AO8" s="25"/>
      <c r="AP8" s="25"/>
      <c r="AQ8" s="25"/>
      <c r="AR8" s="8"/>
      <c r="AS8" s="8"/>
      <c r="AT8" s="8"/>
      <c r="AU8" s="8"/>
      <c r="AV8" s="8"/>
      <c r="AW8" s="8"/>
    </row>
    <row r="9" spans="1:49" ht="15" customHeight="1" x14ac:dyDescent="0.25">
      <c r="A9" s="1"/>
      <c r="B9" s="25">
        <v>2017</v>
      </c>
      <c r="C9" s="25" t="s">
        <v>87</v>
      </c>
      <c r="D9" s="27" t="s">
        <v>69</v>
      </c>
      <c r="E9" s="25">
        <v>26</v>
      </c>
      <c r="F9" s="25">
        <v>3</v>
      </c>
      <c r="G9" s="25">
        <v>23</v>
      </c>
      <c r="H9" s="25">
        <v>13</v>
      </c>
      <c r="I9" s="25">
        <v>123</v>
      </c>
      <c r="J9" s="25">
        <v>19</v>
      </c>
      <c r="K9" s="25">
        <v>22</v>
      </c>
      <c r="L9" s="25">
        <v>56</v>
      </c>
      <c r="M9" s="30">
        <v>26</v>
      </c>
      <c r="N9" s="28">
        <v>0.57469999999999999</v>
      </c>
      <c r="O9" s="23">
        <v>214</v>
      </c>
      <c r="P9" s="18"/>
      <c r="Q9" s="18"/>
      <c r="R9" s="18"/>
      <c r="S9" s="18" t="s">
        <v>116</v>
      </c>
      <c r="T9" s="23"/>
      <c r="U9" s="25">
        <v>3</v>
      </c>
      <c r="V9" s="38">
        <v>0</v>
      </c>
      <c r="W9" s="25">
        <v>2</v>
      </c>
      <c r="X9" s="25">
        <v>0</v>
      </c>
      <c r="Y9" s="25">
        <v>6</v>
      </c>
      <c r="Z9" s="28">
        <v>0.42899999999999999</v>
      </c>
      <c r="AA9" s="34"/>
      <c r="AB9" s="18"/>
      <c r="AC9" s="18"/>
      <c r="AD9" s="18"/>
      <c r="AE9" s="18"/>
      <c r="AF9" s="23"/>
      <c r="AG9" s="195" t="s">
        <v>169</v>
      </c>
      <c r="AH9" s="195"/>
      <c r="AI9" s="195"/>
      <c r="AJ9" s="195"/>
      <c r="AL9" s="25">
        <v>1</v>
      </c>
      <c r="AM9" s="25"/>
      <c r="AN9" s="25"/>
      <c r="AO9" s="25"/>
      <c r="AP9" s="25"/>
      <c r="AQ9" s="25"/>
      <c r="AR9" s="8"/>
      <c r="AS9" s="8"/>
      <c r="AT9" s="8"/>
      <c r="AU9" s="8"/>
      <c r="AV9" s="8"/>
      <c r="AW9" s="8"/>
    </row>
    <row r="10" spans="1:49" ht="15" customHeight="1" x14ac:dyDescent="0.25">
      <c r="A10" s="1"/>
      <c r="B10" s="25">
        <v>2018</v>
      </c>
      <c r="C10" s="25" t="s">
        <v>117</v>
      </c>
      <c r="D10" s="27" t="s">
        <v>93</v>
      </c>
      <c r="E10" s="25">
        <v>26</v>
      </c>
      <c r="F10" s="25">
        <v>4</v>
      </c>
      <c r="G10" s="25">
        <v>46</v>
      </c>
      <c r="H10" s="25">
        <v>14</v>
      </c>
      <c r="I10" s="25">
        <v>129</v>
      </c>
      <c r="J10" s="25">
        <v>14</v>
      </c>
      <c r="K10" s="25">
        <v>13</v>
      </c>
      <c r="L10" s="25">
        <v>52</v>
      </c>
      <c r="M10" s="30">
        <v>50</v>
      </c>
      <c r="N10" s="28">
        <v>0.60560000000000003</v>
      </c>
      <c r="O10" s="23">
        <v>213</v>
      </c>
      <c r="P10" s="18" t="s">
        <v>50</v>
      </c>
      <c r="Q10" s="18"/>
      <c r="R10" s="18" t="s">
        <v>115</v>
      </c>
      <c r="S10" s="18" t="s">
        <v>115</v>
      </c>
      <c r="T10" s="23"/>
      <c r="U10" s="25">
        <v>10</v>
      </c>
      <c r="V10" s="38">
        <v>0</v>
      </c>
      <c r="W10" s="25">
        <v>7</v>
      </c>
      <c r="X10" s="25">
        <v>0</v>
      </c>
      <c r="Y10" s="25">
        <v>30</v>
      </c>
      <c r="Z10" s="28">
        <v>0.52700000000000002</v>
      </c>
      <c r="AA10" s="34"/>
      <c r="AB10" s="18"/>
      <c r="AC10" s="18"/>
      <c r="AD10" s="18"/>
      <c r="AE10" s="18"/>
      <c r="AF10" s="23"/>
      <c r="AG10" s="195" t="s">
        <v>170</v>
      </c>
      <c r="AH10" s="195" t="s">
        <v>171</v>
      </c>
      <c r="AI10" s="195" t="s">
        <v>172</v>
      </c>
      <c r="AJ10" s="195"/>
      <c r="AL10" s="25">
        <v>1</v>
      </c>
      <c r="AM10" s="25"/>
      <c r="AN10" s="25">
        <v>1</v>
      </c>
      <c r="AO10" s="25"/>
      <c r="AP10" s="25"/>
      <c r="AQ10" s="25">
        <v>1</v>
      </c>
      <c r="AR10" s="8"/>
      <c r="AS10" s="8"/>
      <c r="AT10" s="8"/>
      <c r="AU10" s="8"/>
      <c r="AV10" s="8"/>
      <c r="AW10" s="8"/>
    </row>
    <row r="11" spans="1:49" ht="15" customHeight="1" x14ac:dyDescent="0.25">
      <c r="A11" s="1"/>
      <c r="B11" s="25">
        <v>2019</v>
      </c>
      <c r="C11" s="25" t="s">
        <v>119</v>
      </c>
      <c r="D11" s="27" t="s">
        <v>93</v>
      </c>
      <c r="E11" s="25">
        <v>24</v>
      </c>
      <c r="F11" s="25">
        <v>3</v>
      </c>
      <c r="G11" s="25">
        <v>42</v>
      </c>
      <c r="H11" s="25">
        <v>18</v>
      </c>
      <c r="I11" s="25">
        <v>98</v>
      </c>
      <c r="J11" s="25">
        <v>8</v>
      </c>
      <c r="K11" s="25">
        <v>13</v>
      </c>
      <c r="L11" s="25">
        <v>32</v>
      </c>
      <c r="M11" s="30">
        <v>45</v>
      </c>
      <c r="N11" s="28">
        <v>0.60493827160493829</v>
      </c>
      <c r="O11" s="23">
        <v>162</v>
      </c>
      <c r="P11" s="18" t="s">
        <v>50</v>
      </c>
      <c r="Q11" s="18"/>
      <c r="R11" s="18" t="s">
        <v>118</v>
      </c>
      <c r="S11" s="18"/>
      <c r="T11" s="23"/>
      <c r="U11" s="25">
        <v>10</v>
      </c>
      <c r="V11" s="38">
        <v>2</v>
      </c>
      <c r="W11" s="25">
        <v>16</v>
      </c>
      <c r="X11" s="25">
        <v>7</v>
      </c>
      <c r="Y11" s="25">
        <v>50</v>
      </c>
      <c r="Z11" s="28">
        <v>0.75800000000000001</v>
      </c>
      <c r="AA11" s="34"/>
      <c r="AB11" s="18" t="s">
        <v>48</v>
      </c>
      <c r="AC11" s="18"/>
      <c r="AD11" s="18" t="s">
        <v>115</v>
      </c>
      <c r="AE11" s="18" t="s">
        <v>50</v>
      </c>
      <c r="AF11" s="23"/>
      <c r="AG11" s="195" t="s">
        <v>173</v>
      </c>
      <c r="AH11" s="195" t="s">
        <v>174</v>
      </c>
      <c r="AI11" s="195"/>
      <c r="AJ11" s="195" t="s">
        <v>175</v>
      </c>
      <c r="AL11" s="25"/>
      <c r="AM11" s="25"/>
      <c r="AN11" s="25">
        <v>1</v>
      </c>
      <c r="AO11" s="25"/>
      <c r="AP11" s="25">
        <v>1</v>
      </c>
      <c r="AQ11" s="25"/>
      <c r="AR11" s="8"/>
      <c r="AS11" s="8"/>
      <c r="AT11" s="8"/>
      <c r="AU11" s="8"/>
      <c r="AV11" s="8"/>
      <c r="AW11" s="8"/>
    </row>
    <row r="12" spans="1:49" ht="15" customHeight="1" x14ac:dyDescent="0.25">
      <c r="A12" s="1"/>
      <c r="B12" s="25">
        <v>2020</v>
      </c>
      <c r="C12" s="25" t="s">
        <v>117</v>
      </c>
      <c r="D12" s="27" t="s">
        <v>93</v>
      </c>
      <c r="E12" s="25">
        <v>20</v>
      </c>
      <c r="F12" s="25">
        <v>4</v>
      </c>
      <c r="G12" s="25">
        <v>37</v>
      </c>
      <c r="H12" s="25">
        <v>24</v>
      </c>
      <c r="I12" s="25">
        <v>96</v>
      </c>
      <c r="J12" s="25">
        <v>6</v>
      </c>
      <c r="K12" s="25">
        <v>8</v>
      </c>
      <c r="L12" s="25">
        <v>41</v>
      </c>
      <c r="M12" s="30">
        <v>41</v>
      </c>
      <c r="N12" s="28">
        <v>0.6</v>
      </c>
      <c r="O12" s="23">
        <v>160</v>
      </c>
      <c r="P12" s="18" t="s">
        <v>118</v>
      </c>
      <c r="Q12" s="18"/>
      <c r="R12" s="18" t="s">
        <v>115</v>
      </c>
      <c r="S12" s="18"/>
      <c r="T12" s="23"/>
      <c r="U12" s="25">
        <v>9</v>
      </c>
      <c r="V12" s="38">
        <v>2</v>
      </c>
      <c r="W12" s="25">
        <v>11</v>
      </c>
      <c r="X12" s="25">
        <v>5</v>
      </c>
      <c r="Y12" s="25">
        <v>46</v>
      </c>
      <c r="Z12" s="28">
        <v>0.63900000000000001</v>
      </c>
      <c r="AA12" s="34"/>
      <c r="AB12" s="18" t="s">
        <v>115</v>
      </c>
      <c r="AC12" s="18"/>
      <c r="AD12" s="18" t="s">
        <v>118</v>
      </c>
      <c r="AE12" s="18" t="s">
        <v>87</v>
      </c>
      <c r="AF12" s="23"/>
      <c r="AG12" s="195" t="s">
        <v>176</v>
      </c>
      <c r="AH12" s="195" t="s">
        <v>171</v>
      </c>
      <c r="AI12" s="195" t="s">
        <v>177</v>
      </c>
      <c r="AJ12" s="195"/>
      <c r="AL12" s="25"/>
      <c r="AM12" s="25"/>
      <c r="AN12" s="25"/>
      <c r="AO12" s="25"/>
      <c r="AP12" s="25"/>
      <c r="AQ12" s="25">
        <v>1</v>
      </c>
      <c r="AR12" s="8"/>
      <c r="AS12" s="8"/>
      <c r="AT12" s="8"/>
      <c r="AU12" s="8"/>
      <c r="AV12" s="8"/>
      <c r="AW12" s="8"/>
    </row>
    <row r="13" spans="1:49" ht="15" customHeight="1" x14ac:dyDescent="0.25">
      <c r="A13" s="1"/>
      <c r="B13" s="179">
        <v>2021</v>
      </c>
      <c r="C13" s="179" t="s">
        <v>133</v>
      </c>
      <c r="D13" s="180" t="s">
        <v>93</v>
      </c>
      <c r="E13" s="179">
        <v>23</v>
      </c>
      <c r="F13" s="179">
        <v>4</v>
      </c>
      <c r="G13" s="179">
        <v>48</v>
      </c>
      <c r="H13" s="179">
        <v>22</v>
      </c>
      <c r="I13" s="179">
        <v>122</v>
      </c>
      <c r="J13" s="179">
        <v>8</v>
      </c>
      <c r="K13" s="179">
        <v>16</v>
      </c>
      <c r="L13" s="179">
        <v>46</v>
      </c>
      <c r="M13" s="182">
        <v>52</v>
      </c>
      <c r="N13" s="181">
        <v>0.70930000000000004</v>
      </c>
      <c r="O13" s="183">
        <v>172</v>
      </c>
      <c r="P13" s="18" t="s">
        <v>50</v>
      </c>
      <c r="Q13" s="18"/>
      <c r="R13" s="18" t="s">
        <v>48</v>
      </c>
      <c r="S13" s="18" t="s">
        <v>48</v>
      </c>
      <c r="T13" s="23"/>
      <c r="U13" s="25">
        <v>11</v>
      </c>
      <c r="V13" s="38">
        <v>1</v>
      </c>
      <c r="W13" s="25">
        <v>11</v>
      </c>
      <c r="X13" s="25">
        <v>11</v>
      </c>
      <c r="Y13" s="25">
        <v>45</v>
      </c>
      <c r="Z13" s="28">
        <v>0.54200000000000004</v>
      </c>
      <c r="AA13" s="34"/>
      <c r="AB13" s="18" t="s">
        <v>118</v>
      </c>
      <c r="AC13" s="18" t="s">
        <v>116</v>
      </c>
      <c r="AD13" s="25" t="s">
        <v>117</v>
      </c>
      <c r="AE13" s="18" t="s">
        <v>189</v>
      </c>
      <c r="AF13" s="23"/>
      <c r="AG13" s="195" t="s">
        <v>170</v>
      </c>
      <c r="AH13" s="195" t="s">
        <v>178</v>
      </c>
      <c r="AI13" s="195"/>
      <c r="AJ13" s="195" t="s">
        <v>179</v>
      </c>
      <c r="AL13" s="25">
        <v>1</v>
      </c>
      <c r="AM13" s="25"/>
      <c r="AN13" s="25"/>
      <c r="AO13" s="25">
        <v>1</v>
      </c>
      <c r="AP13" s="25"/>
      <c r="AQ13" s="25"/>
      <c r="AR13" s="8"/>
      <c r="AS13" s="8"/>
      <c r="AT13" s="8"/>
      <c r="AU13" s="8"/>
      <c r="AV13" s="8"/>
      <c r="AW13" s="8"/>
    </row>
    <row r="14" spans="1:49" ht="15" customHeight="1" x14ac:dyDescent="0.25">
      <c r="A14" s="1"/>
      <c r="B14" s="179">
        <v>2022</v>
      </c>
      <c r="C14" s="179" t="s">
        <v>48</v>
      </c>
      <c r="D14" s="180" t="s">
        <v>93</v>
      </c>
      <c r="E14" s="179">
        <v>24</v>
      </c>
      <c r="F14" s="179">
        <v>4</v>
      </c>
      <c r="G14" s="179">
        <v>40</v>
      </c>
      <c r="H14" s="179">
        <v>23</v>
      </c>
      <c r="I14" s="179">
        <v>117</v>
      </c>
      <c r="J14" s="179">
        <v>8</v>
      </c>
      <c r="K14" s="179">
        <v>15</v>
      </c>
      <c r="L14" s="179">
        <v>50</v>
      </c>
      <c r="M14" s="182">
        <v>44</v>
      </c>
      <c r="N14" s="181">
        <v>0.64290000000000003</v>
      </c>
      <c r="O14" s="183">
        <v>182</v>
      </c>
      <c r="P14" s="18" t="s">
        <v>118</v>
      </c>
      <c r="Q14" s="18"/>
      <c r="R14" s="18" t="s">
        <v>115</v>
      </c>
      <c r="S14" s="18"/>
      <c r="T14" s="23"/>
      <c r="U14" s="25">
        <v>8</v>
      </c>
      <c r="V14" s="38">
        <v>0</v>
      </c>
      <c r="W14" s="25">
        <v>10</v>
      </c>
      <c r="X14" s="25">
        <v>9</v>
      </c>
      <c r="Y14" s="25">
        <v>40</v>
      </c>
      <c r="Z14" s="28">
        <v>0.67800000000000005</v>
      </c>
      <c r="AA14" s="34"/>
      <c r="AB14" s="18"/>
      <c r="AC14" s="18"/>
      <c r="AD14" s="18"/>
      <c r="AE14" s="18"/>
      <c r="AF14" s="23"/>
      <c r="AG14" s="195" t="s">
        <v>180</v>
      </c>
      <c r="AH14" s="195" t="s">
        <v>167</v>
      </c>
      <c r="AI14" s="195" t="s">
        <v>181</v>
      </c>
      <c r="AJ14" s="195"/>
      <c r="AL14" s="25">
        <v>1</v>
      </c>
      <c r="AM14" s="25"/>
      <c r="AN14" s="25"/>
      <c r="AO14" s="25"/>
      <c r="AP14" s="25"/>
      <c r="AQ14" s="25"/>
      <c r="AR14" s="8"/>
      <c r="AS14" s="8"/>
      <c r="AT14" s="8"/>
      <c r="AU14" s="8"/>
      <c r="AV14" s="8"/>
      <c r="AW14" s="8"/>
    </row>
    <row r="15" spans="1:49" ht="15" customHeight="1" x14ac:dyDescent="0.25">
      <c r="A15" s="1"/>
      <c r="B15" s="25">
        <v>2023</v>
      </c>
      <c r="C15" s="25" t="s">
        <v>133</v>
      </c>
      <c r="D15" s="185" t="s">
        <v>93</v>
      </c>
      <c r="E15" s="179">
        <v>24</v>
      </c>
      <c r="F15" s="179">
        <v>3</v>
      </c>
      <c r="G15" s="25">
        <v>41</v>
      </c>
      <c r="H15" s="179">
        <v>9</v>
      </c>
      <c r="I15" s="179">
        <v>84</v>
      </c>
      <c r="J15" s="25">
        <v>6</v>
      </c>
      <c r="K15" s="25">
        <v>6</v>
      </c>
      <c r="L15" s="25">
        <v>28</v>
      </c>
      <c r="M15" s="30">
        <v>44</v>
      </c>
      <c r="N15" s="41">
        <v>0.55259999999999998</v>
      </c>
      <c r="O15" s="193">
        <v>152</v>
      </c>
      <c r="P15" s="18" t="s">
        <v>143</v>
      </c>
      <c r="Q15" s="18"/>
      <c r="R15" s="18"/>
      <c r="S15" s="18"/>
      <c r="T15" s="23"/>
      <c r="U15" s="25">
        <v>11</v>
      </c>
      <c r="V15" s="38">
        <v>0</v>
      </c>
      <c r="W15" s="38">
        <v>17</v>
      </c>
      <c r="X15" s="25">
        <v>2</v>
      </c>
      <c r="Y15" s="25">
        <v>44</v>
      </c>
      <c r="Z15" s="28">
        <v>0.58699999999999997</v>
      </c>
      <c r="AA15" s="34"/>
      <c r="AB15" s="18" t="s">
        <v>87</v>
      </c>
      <c r="AC15" s="18"/>
      <c r="AD15" s="18" t="s">
        <v>143</v>
      </c>
      <c r="AE15" s="18"/>
      <c r="AF15" s="23"/>
      <c r="AG15" s="195" t="s">
        <v>173</v>
      </c>
      <c r="AH15" s="195" t="s">
        <v>182</v>
      </c>
      <c r="AI15" s="195"/>
      <c r="AJ15" s="195" t="s">
        <v>183</v>
      </c>
      <c r="AL15" s="25">
        <v>1</v>
      </c>
      <c r="AM15" s="25"/>
      <c r="AN15" s="25"/>
      <c r="AO15" s="25">
        <v>1</v>
      </c>
      <c r="AP15" s="25"/>
      <c r="AQ15" s="25"/>
      <c r="AR15" s="8"/>
      <c r="AS15" s="8"/>
      <c r="AT15" s="8"/>
      <c r="AU15" s="8"/>
      <c r="AV15" s="8"/>
      <c r="AW15" s="8"/>
    </row>
    <row r="16" spans="1:49" ht="15" customHeight="1" x14ac:dyDescent="0.25">
      <c r="A16" s="1"/>
      <c r="B16" s="188">
        <v>2024</v>
      </c>
      <c r="C16" s="188" t="s">
        <v>87</v>
      </c>
      <c r="D16" s="189" t="s">
        <v>93</v>
      </c>
      <c r="E16" s="188">
        <v>24</v>
      </c>
      <c r="F16" s="188">
        <v>1</v>
      </c>
      <c r="G16" s="188">
        <v>26</v>
      </c>
      <c r="H16" s="188">
        <v>8</v>
      </c>
      <c r="I16" s="188">
        <v>86</v>
      </c>
      <c r="J16" s="188">
        <v>5</v>
      </c>
      <c r="K16" s="188">
        <v>12</v>
      </c>
      <c r="L16" s="188">
        <v>42</v>
      </c>
      <c r="M16" s="188">
        <v>27</v>
      </c>
      <c r="N16" s="190">
        <v>0.56953642384105962</v>
      </c>
      <c r="O16" s="194">
        <v>151</v>
      </c>
      <c r="P16" s="18"/>
      <c r="Q16" s="18"/>
      <c r="R16" s="18"/>
      <c r="S16" s="18"/>
      <c r="T16" s="23"/>
      <c r="U16" s="25">
        <v>7</v>
      </c>
      <c r="V16" s="25">
        <v>0</v>
      </c>
      <c r="W16" s="25">
        <v>10</v>
      </c>
      <c r="X16" s="25">
        <v>2</v>
      </c>
      <c r="Y16" s="25">
        <v>26</v>
      </c>
      <c r="Z16" s="28">
        <v>0.60499999999999998</v>
      </c>
      <c r="AA16" s="34"/>
      <c r="AB16" s="18" t="s">
        <v>116</v>
      </c>
      <c r="AC16" s="18"/>
      <c r="AD16" s="18"/>
      <c r="AE16" s="18"/>
      <c r="AF16" s="23"/>
      <c r="AG16" s="195" t="s">
        <v>184</v>
      </c>
      <c r="AH16" s="195"/>
      <c r="AI16" s="195"/>
      <c r="AJ16" s="195"/>
      <c r="AL16" s="25">
        <v>1</v>
      </c>
      <c r="AM16" s="25"/>
      <c r="AN16" s="25"/>
      <c r="AO16" s="25"/>
      <c r="AP16" s="25"/>
      <c r="AQ16" s="25"/>
      <c r="AR16" s="8"/>
      <c r="AS16" s="8"/>
      <c r="AT16" s="8"/>
      <c r="AU16" s="8"/>
      <c r="AV16" s="8"/>
      <c r="AW16" s="8"/>
    </row>
    <row r="17" spans="1:49" ht="15" customHeight="1" x14ac:dyDescent="0.2">
      <c r="A17" s="1"/>
      <c r="B17" s="16" t="s">
        <v>9</v>
      </c>
      <c r="C17" s="17"/>
      <c r="D17" s="15"/>
      <c r="E17" s="18">
        <f t="shared" ref="E17:M17" si="0">SUM(E4:E16)</f>
        <v>238</v>
      </c>
      <c r="F17" s="18">
        <f t="shared" si="0"/>
        <v>29</v>
      </c>
      <c r="G17" s="18">
        <f t="shared" si="0"/>
        <v>341</v>
      </c>
      <c r="H17" s="18">
        <f t="shared" si="0"/>
        <v>143</v>
      </c>
      <c r="I17" s="18">
        <f t="shared" si="0"/>
        <v>1016</v>
      </c>
      <c r="J17" s="18">
        <f t="shared" si="0"/>
        <v>114</v>
      </c>
      <c r="K17" s="18">
        <f t="shared" si="0"/>
        <v>129</v>
      </c>
      <c r="L17" s="18">
        <f t="shared" si="0"/>
        <v>403</v>
      </c>
      <c r="M17" s="17">
        <f t="shared" si="0"/>
        <v>370</v>
      </c>
      <c r="N17" s="29">
        <f>PRODUCT(I17/O17)</f>
        <v>0.58323561219419517</v>
      </c>
      <c r="O17" s="62">
        <f>SUM(O4:O16)</f>
        <v>1742.0061099796335</v>
      </c>
      <c r="P17" s="18" t="s">
        <v>154</v>
      </c>
      <c r="Q17" s="18" t="s">
        <v>154</v>
      </c>
      <c r="R17" s="18" t="s">
        <v>154</v>
      </c>
      <c r="S17" s="18" t="s">
        <v>154</v>
      </c>
      <c r="T17" s="23"/>
      <c r="U17" s="18">
        <f t="shared" ref="U17:AQ17" si="1">SUM(U4:U16)</f>
        <v>80</v>
      </c>
      <c r="V17" s="15">
        <f t="shared" si="1"/>
        <v>5</v>
      </c>
      <c r="W17" s="18">
        <f t="shared" si="1"/>
        <v>89</v>
      </c>
      <c r="X17" s="18">
        <f t="shared" si="1"/>
        <v>36</v>
      </c>
      <c r="Y17" s="18">
        <f t="shared" si="1"/>
        <v>322</v>
      </c>
      <c r="Z17" s="196">
        <f>PRODUCT(N22)</f>
        <v>0.60074626865671643</v>
      </c>
      <c r="AA17" s="62" t="e">
        <f>SUM(#REF!)</f>
        <v>#REF!</v>
      </c>
      <c r="AB17" s="94" t="s">
        <v>154</v>
      </c>
      <c r="AC17" s="94" t="s">
        <v>154</v>
      </c>
      <c r="AD17" s="94" t="s">
        <v>190</v>
      </c>
      <c r="AE17" s="94" t="s">
        <v>154</v>
      </c>
      <c r="AF17" s="23"/>
      <c r="AG17" s="94" t="s">
        <v>185</v>
      </c>
      <c r="AH17" s="94" t="s">
        <v>186</v>
      </c>
      <c r="AI17" s="94" t="s">
        <v>187</v>
      </c>
      <c r="AJ17" s="94" t="s">
        <v>188</v>
      </c>
      <c r="AK17" s="23"/>
      <c r="AL17" s="18">
        <f t="shared" si="1"/>
        <v>7</v>
      </c>
      <c r="AM17" s="18">
        <f t="shared" si="1"/>
        <v>1</v>
      </c>
      <c r="AN17" s="18">
        <f t="shared" si="1"/>
        <v>2</v>
      </c>
      <c r="AO17" s="18">
        <f t="shared" si="1"/>
        <v>2</v>
      </c>
      <c r="AP17" s="18">
        <f t="shared" si="1"/>
        <v>1</v>
      </c>
      <c r="AQ17" s="18">
        <f t="shared" si="1"/>
        <v>2</v>
      </c>
      <c r="AR17" s="8"/>
      <c r="AS17" s="8"/>
      <c r="AT17" s="8"/>
      <c r="AU17" s="8"/>
      <c r="AV17" s="8"/>
      <c r="AW17" s="8"/>
    </row>
    <row r="18" spans="1:49" ht="15" customHeight="1" x14ac:dyDescent="0.2">
      <c r="A18" s="1"/>
      <c r="B18" s="27" t="s">
        <v>2</v>
      </c>
      <c r="C18" s="30"/>
      <c r="D18" s="31">
        <f>SUM(F17:H17)+((I17-F17-G17)/3)+(E17/3)+(AL17*25)+(AM17*25)+(AN17*10)+(AO17*25)+(AP17*20)+(AQ17*15)</f>
        <v>1127.6666666666667</v>
      </c>
      <c r="E18" s="1"/>
      <c r="F18" s="1"/>
      <c r="G18" s="1"/>
      <c r="H18" s="1"/>
      <c r="I18" s="1"/>
      <c r="J18" s="1"/>
      <c r="K18" s="1"/>
      <c r="L18" s="1"/>
      <c r="M18" s="1"/>
      <c r="N18" s="32"/>
      <c r="O18" s="1"/>
      <c r="P18" s="1"/>
      <c r="Q18" s="1"/>
      <c r="R18" s="1"/>
      <c r="S18" s="1"/>
      <c r="T18" s="23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33"/>
      <c r="AQ18" s="1"/>
      <c r="AR18" s="8"/>
      <c r="AS18" s="8"/>
      <c r="AT18" s="8"/>
      <c r="AU18" s="8"/>
      <c r="AV18" s="8"/>
      <c r="AW18" s="8"/>
    </row>
    <row r="19" spans="1:49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32"/>
      <c r="O19" s="34"/>
      <c r="P19" s="1"/>
      <c r="Q19" s="1"/>
      <c r="R19" s="1"/>
      <c r="S19" s="1"/>
      <c r="T19" s="23"/>
      <c r="U19" s="1"/>
      <c r="V19" s="1"/>
      <c r="W19" s="1"/>
      <c r="X19" s="1"/>
      <c r="Y19" s="1"/>
      <c r="Z19" s="1"/>
      <c r="AA19" s="34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8"/>
      <c r="AS19" s="8"/>
      <c r="AT19" s="8"/>
      <c r="AU19" s="8"/>
      <c r="AV19" s="8"/>
      <c r="AW19" s="8"/>
    </row>
    <row r="20" spans="1:49" ht="15" customHeight="1" x14ac:dyDescent="0.25">
      <c r="A20" s="1"/>
      <c r="B20" s="22" t="s">
        <v>16</v>
      </c>
      <c r="C20" s="35"/>
      <c r="D20" s="35"/>
      <c r="E20" s="18" t="s">
        <v>4</v>
      </c>
      <c r="F20" s="18" t="s">
        <v>13</v>
      </c>
      <c r="G20" s="15" t="s">
        <v>14</v>
      </c>
      <c r="H20" s="18" t="s">
        <v>15</v>
      </c>
      <c r="I20" s="18" t="s">
        <v>3</v>
      </c>
      <c r="J20" s="1"/>
      <c r="K20" s="18" t="s">
        <v>24</v>
      </c>
      <c r="L20" s="18" t="s">
        <v>25</v>
      </c>
      <c r="M20" s="18" t="s">
        <v>26</v>
      </c>
      <c r="N20" s="29" t="s">
        <v>30</v>
      </c>
      <c r="O20" s="23"/>
      <c r="P20" s="36" t="s">
        <v>191</v>
      </c>
      <c r="Q20" s="12"/>
      <c r="R20" s="12"/>
      <c r="S20" s="12"/>
      <c r="T20" s="37"/>
      <c r="U20" s="37"/>
      <c r="V20" s="37"/>
      <c r="W20" s="37"/>
      <c r="X20" s="37"/>
      <c r="Y20" s="12"/>
      <c r="Z20" s="12"/>
      <c r="AA20" s="12"/>
      <c r="AB20" s="12"/>
      <c r="AC20" s="12"/>
      <c r="AD20" s="37"/>
      <c r="AE20" s="12"/>
      <c r="AF20" s="12"/>
      <c r="AG20" s="12"/>
      <c r="AH20" s="12"/>
      <c r="AI20" s="12"/>
      <c r="AJ20" s="12"/>
      <c r="AK20" s="37"/>
      <c r="AL20" s="12"/>
      <c r="AM20" s="12"/>
      <c r="AN20" s="12"/>
      <c r="AO20" s="12"/>
      <c r="AP20" s="12"/>
      <c r="AQ20" s="39"/>
      <c r="AR20" s="8"/>
      <c r="AS20" s="8"/>
      <c r="AT20" s="8"/>
      <c r="AU20" s="8"/>
      <c r="AV20" s="8"/>
      <c r="AW20" s="8"/>
    </row>
    <row r="21" spans="1:49" s="9" customFormat="1" ht="15" customHeight="1" x14ac:dyDescent="0.2">
      <c r="A21" s="1"/>
      <c r="B21" s="36" t="s">
        <v>17</v>
      </c>
      <c r="C21" s="12"/>
      <c r="D21" s="39"/>
      <c r="E21" s="192">
        <f>PRODUCT(E17)</f>
        <v>238</v>
      </c>
      <c r="F21" s="25">
        <f>PRODUCT(F17)</f>
        <v>29</v>
      </c>
      <c r="G21" s="25">
        <f>PRODUCT(G17)</f>
        <v>341</v>
      </c>
      <c r="H21" s="25">
        <f>PRODUCT(H17)</f>
        <v>143</v>
      </c>
      <c r="I21" s="25">
        <f>PRODUCT(I17)</f>
        <v>1016</v>
      </c>
      <c r="J21" s="1"/>
      <c r="K21" s="40">
        <f>PRODUCT((F21+G21)/E21)</f>
        <v>1.5546218487394958</v>
      </c>
      <c r="L21" s="40">
        <f>PRODUCT(H21/E21)</f>
        <v>0.60084033613445376</v>
      </c>
      <c r="M21" s="40">
        <f>PRODUCT(I21/E21)</f>
        <v>4.26890756302521</v>
      </c>
      <c r="N21" s="41">
        <f>PRODUCT(N17)</f>
        <v>0.58323561219419517</v>
      </c>
      <c r="O21" s="23">
        <f>PRODUCT(O17)</f>
        <v>1742.0061099796335</v>
      </c>
      <c r="P21" s="161" t="s">
        <v>31</v>
      </c>
      <c r="Q21" s="162"/>
      <c r="R21" s="163" t="s">
        <v>40</v>
      </c>
      <c r="S21" s="163"/>
      <c r="T21" s="163"/>
      <c r="U21" s="163"/>
      <c r="V21" s="163"/>
      <c r="W21" s="163"/>
      <c r="X21" s="163"/>
      <c r="Y21" s="163"/>
      <c r="Z21" s="162"/>
      <c r="AA21" s="163"/>
      <c r="AB21" s="164" t="s">
        <v>32</v>
      </c>
      <c r="AC21" s="164"/>
      <c r="AD21" s="165" t="s">
        <v>45</v>
      </c>
      <c r="AE21" s="163"/>
      <c r="AF21" s="163"/>
      <c r="AG21" s="163"/>
      <c r="AH21" s="163"/>
      <c r="AI21" s="163"/>
      <c r="AJ21" s="163"/>
      <c r="AK21" s="163"/>
      <c r="AL21" s="164"/>
      <c r="AM21" s="164"/>
      <c r="AN21" s="164"/>
      <c r="AO21" s="164"/>
      <c r="AP21" s="164"/>
      <c r="AQ21" s="166"/>
      <c r="AR21" s="8"/>
      <c r="AS21" s="8"/>
      <c r="AT21" s="8"/>
      <c r="AU21" s="8"/>
      <c r="AV21" s="8"/>
      <c r="AW21" s="8"/>
    </row>
    <row r="22" spans="1:49" ht="15" customHeight="1" x14ac:dyDescent="0.2">
      <c r="A22" s="1"/>
      <c r="B22" s="42" t="s">
        <v>18</v>
      </c>
      <c r="C22" s="43"/>
      <c r="D22" s="44"/>
      <c r="E22" s="191">
        <f>PRODUCT(U17)</f>
        <v>80</v>
      </c>
      <c r="F22" s="25">
        <f>PRODUCT(V17)</f>
        <v>5</v>
      </c>
      <c r="G22" s="25">
        <f>PRODUCT(W17)</f>
        <v>89</v>
      </c>
      <c r="H22" s="25">
        <f>PRODUCT(X17)</f>
        <v>36</v>
      </c>
      <c r="I22" s="25">
        <f>PRODUCT(Y17)</f>
        <v>322</v>
      </c>
      <c r="J22" s="1"/>
      <c r="K22" s="40">
        <f>PRODUCT((F22+G22)/E22)</f>
        <v>1.175</v>
      </c>
      <c r="L22" s="40">
        <f>PRODUCT(H22/E22)</f>
        <v>0.45</v>
      </c>
      <c r="M22" s="40">
        <f>PRODUCT(I22/E22)</f>
        <v>4.0250000000000004</v>
      </c>
      <c r="N22" s="28">
        <f>PRODUCT(I22/O22)</f>
        <v>0.60074626865671643</v>
      </c>
      <c r="O22" s="23">
        <v>536</v>
      </c>
      <c r="P22" s="167" t="s">
        <v>89</v>
      </c>
      <c r="Q22" s="168"/>
      <c r="R22" s="169" t="s">
        <v>41</v>
      </c>
      <c r="S22" s="169"/>
      <c r="T22" s="169"/>
      <c r="U22" s="169"/>
      <c r="V22" s="169"/>
      <c r="W22" s="169"/>
      <c r="X22" s="169"/>
      <c r="Y22" s="169"/>
      <c r="Z22" s="168"/>
      <c r="AA22" s="169"/>
      <c r="AB22" s="170" t="s">
        <v>42</v>
      </c>
      <c r="AC22" s="170"/>
      <c r="AD22" s="171" t="s">
        <v>46</v>
      </c>
      <c r="AE22" s="169"/>
      <c r="AF22" s="169"/>
      <c r="AG22" s="169"/>
      <c r="AH22" s="169"/>
      <c r="AI22" s="169"/>
      <c r="AJ22" s="169"/>
      <c r="AK22" s="169"/>
      <c r="AL22" s="170"/>
      <c r="AM22" s="170"/>
      <c r="AN22" s="170"/>
      <c r="AO22" s="170"/>
      <c r="AP22" s="170"/>
      <c r="AQ22" s="172"/>
      <c r="AR22" s="8"/>
      <c r="AS22" s="8"/>
      <c r="AT22" s="8"/>
      <c r="AU22" s="8"/>
      <c r="AV22" s="8"/>
      <c r="AW22" s="8"/>
    </row>
    <row r="23" spans="1:49" ht="15" customHeight="1" x14ac:dyDescent="0.2">
      <c r="A23" s="1"/>
      <c r="B23" s="45" t="s">
        <v>19</v>
      </c>
      <c r="C23" s="46"/>
      <c r="D23" s="47"/>
      <c r="E23" s="26"/>
      <c r="F23" s="26"/>
      <c r="G23" s="26"/>
      <c r="H23" s="26"/>
      <c r="I23" s="26"/>
      <c r="J23" s="1"/>
      <c r="K23" s="48"/>
      <c r="L23" s="48"/>
      <c r="M23" s="48"/>
      <c r="N23" s="49"/>
      <c r="O23" s="23"/>
      <c r="P23" s="167" t="s">
        <v>90</v>
      </c>
      <c r="Q23" s="168"/>
      <c r="R23" s="169" t="s">
        <v>44</v>
      </c>
      <c r="S23" s="169"/>
      <c r="T23" s="169"/>
      <c r="U23" s="169"/>
      <c r="V23" s="169"/>
      <c r="W23" s="169"/>
      <c r="X23" s="169"/>
      <c r="Y23" s="169"/>
      <c r="Z23" s="168"/>
      <c r="AA23" s="169"/>
      <c r="AB23" s="170" t="s">
        <v>43</v>
      </c>
      <c r="AC23" s="170"/>
      <c r="AD23" s="171" t="s">
        <v>47</v>
      </c>
      <c r="AE23" s="169"/>
      <c r="AF23" s="169"/>
      <c r="AG23" s="169"/>
      <c r="AH23" s="169"/>
      <c r="AI23" s="169"/>
      <c r="AJ23" s="169"/>
      <c r="AK23" s="169"/>
      <c r="AL23" s="170"/>
      <c r="AM23" s="170"/>
      <c r="AN23" s="170"/>
      <c r="AO23" s="170"/>
      <c r="AP23" s="170"/>
      <c r="AQ23" s="172"/>
      <c r="AR23" s="8"/>
      <c r="AS23" s="8"/>
      <c r="AT23" s="8"/>
      <c r="AU23" s="8"/>
      <c r="AV23" s="8"/>
      <c r="AW23" s="8"/>
    </row>
    <row r="24" spans="1:49" ht="15" customHeight="1" x14ac:dyDescent="0.2">
      <c r="A24" s="1"/>
      <c r="B24" s="50" t="s">
        <v>20</v>
      </c>
      <c r="C24" s="51"/>
      <c r="D24" s="52"/>
      <c r="E24" s="18">
        <f>SUM(E21:E23)</f>
        <v>318</v>
      </c>
      <c r="F24" s="18">
        <f>SUM(F21:F23)</f>
        <v>34</v>
      </c>
      <c r="G24" s="197">
        <f>SUM(G21:G23)</f>
        <v>430</v>
      </c>
      <c r="H24" s="18">
        <f>SUM(H21:H23)</f>
        <v>179</v>
      </c>
      <c r="I24" s="18">
        <f>SUM(I21:I23)</f>
        <v>1338</v>
      </c>
      <c r="J24" s="1"/>
      <c r="K24" s="53">
        <f>PRODUCT((F24+G24)/E24)</f>
        <v>1.4591194968553458</v>
      </c>
      <c r="L24" s="53">
        <f>PRODUCT(H24/E24)</f>
        <v>0.56289308176100628</v>
      </c>
      <c r="M24" s="53">
        <f>PRODUCT(I24/E24)</f>
        <v>4.2075471698113205</v>
      </c>
      <c r="N24" s="29">
        <f>PRODUCT(I24/O24)</f>
        <v>0.58735575560504638</v>
      </c>
      <c r="O24" s="23">
        <f>SUM(O21:O23)</f>
        <v>2278.0061099796335</v>
      </c>
      <c r="P24" s="173" t="s">
        <v>33</v>
      </c>
      <c r="Q24" s="174"/>
      <c r="R24" s="175" t="s">
        <v>44</v>
      </c>
      <c r="S24" s="175"/>
      <c r="T24" s="175"/>
      <c r="U24" s="175"/>
      <c r="V24" s="175"/>
      <c r="W24" s="175"/>
      <c r="X24" s="175"/>
      <c r="Y24" s="175"/>
      <c r="Z24" s="174"/>
      <c r="AA24" s="175"/>
      <c r="AB24" s="176" t="s">
        <v>43</v>
      </c>
      <c r="AC24" s="176"/>
      <c r="AD24" s="177" t="s">
        <v>47</v>
      </c>
      <c r="AE24" s="175"/>
      <c r="AF24" s="175"/>
      <c r="AG24" s="175"/>
      <c r="AH24" s="175"/>
      <c r="AI24" s="175"/>
      <c r="AJ24" s="175"/>
      <c r="AK24" s="175"/>
      <c r="AL24" s="176"/>
      <c r="AM24" s="176"/>
      <c r="AN24" s="176"/>
      <c r="AO24" s="176"/>
      <c r="AP24" s="176"/>
      <c r="AQ24" s="178"/>
      <c r="AR24" s="8"/>
      <c r="AS24" s="8"/>
      <c r="AT24" s="8"/>
      <c r="AU24" s="8"/>
      <c r="AV24" s="8"/>
      <c r="AW24" s="8"/>
    </row>
    <row r="25" spans="1:49" ht="15" customHeight="1" x14ac:dyDescent="0.2">
      <c r="A25" s="1"/>
      <c r="B25" s="33"/>
      <c r="C25" s="33"/>
      <c r="D25" s="33"/>
      <c r="E25" s="33"/>
      <c r="F25" s="33"/>
      <c r="G25" s="1"/>
      <c r="H25" s="33"/>
      <c r="I25" s="33"/>
      <c r="J25" s="1"/>
      <c r="K25" s="33"/>
      <c r="L25" s="33"/>
      <c r="M25" s="33"/>
      <c r="N25" s="32"/>
      <c r="O25" s="23"/>
      <c r="P25" s="1"/>
      <c r="Q25" s="1"/>
      <c r="R25" s="1"/>
      <c r="S25" s="1"/>
      <c r="T25" s="1"/>
      <c r="U25" s="1"/>
      <c r="V25" s="1"/>
      <c r="W25" s="1"/>
      <c r="X25" s="1"/>
      <c r="Y25" s="23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8"/>
      <c r="AS25" s="8"/>
      <c r="AT25" s="8"/>
      <c r="AU25" s="8"/>
      <c r="AV25" s="8"/>
      <c r="AW25" s="8"/>
    </row>
    <row r="26" spans="1:49" ht="15" customHeight="1" x14ac:dyDescent="0.2">
      <c r="A26" s="1"/>
      <c r="B26" s="36" t="s">
        <v>144</v>
      </c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7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1"/>
      <c r="Z26" s="11"/>
      <c r="AA26" s="11"/>
      <c r="AB26" s="11"/>
      <c r="AC26" s="11"/>
      <c r="AD26" s="11"/>
      <c r="AE26" s="11"/>
      <c r="AF26" s="11"/>
      <c r="AG26" s="11"/>
      <c r="AH26" s="11"/>
      <c r="AI26" s="11"/>
      <c r="AJ26" s="11"/>
      <c r="AK26" s="11"/>
      <c r="AL26" s="11"/>
      <c r="AM26" s="12"/>
      <c r="AN26" s="12"/>
      <c r="AO26" s="12"/>
      <c r="AP26" s="12"/>
      <c r="AQ26" s="39"/>
      <c r="AR26" s="8"/>
      <c r="AS26" s="8"/>
      <c r="AT26" s="8"/>
      <c r="AU26" s="8"/>
      <c r="AV26" s="8"/>
      <c r="AW26" s="8"/>
    </row>
    <row r="27" spans="1:49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32"/>
      <c r="O27" s="23"/>
      <c r="P27" s="1"/>
      <c r="Q27" s="1"/>
      <c r="R27" s="1"/>
      <c r="S27" s="1"/>
      <c r="T27" s="1"/>
      <c r="U27" s="1"/>
      <c r="V27" s="1"/>
      <c r="W27" s="1"/>
      <c r="X27" s="1"/>
      <c r="Y27" s="23"/>
      <c r="Z27" s="23"/>
      <c r="AA27" s="23"/>
      <c r="AB27" s="23"/>
      <c r="AC27" s="23"/>
      <c r="AD27" s="23"/>
      <c r="AE27" s="23"/>
      <c r="AF27" s="23"/>
      <c r="AG27" s="1"/>
      <c r="AH27" s="1"/>
      <c r="AI27" s="1"/>
      <c r="AJ27" s="1"/>
      <c r="AK27" s="23"/>
      <c r="AL27" s="1"/>
      <c r="AM27" s="1"/>
      <c r="AN27" s="1"/>
      <c r="AO27" s="1"/>
      <c r="AP27" s="1"/>
      <c r="AQ27" s="1"/>
      <c r="AR27" s="8"/>
      <c r="AS27" s="8"/>
      <c r="AT27" s="8"/>
      <c r="AU27" s="8"/>
      <c r="AV27" s="8"/>
      <c r="AW27" s="8"/>
    </row>
    <row r="28" spans="1:49" ht="15" customHeight="1" x14ac:dyDescent="0.2">
      <c r="A28" s="1"/>
      <c r="B28" s="1" t="s">
        <v>34</v>
      </c>
      <c r="C28" s="1"/>
      <c r="D28" s="1" t="s">
        <v>163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23"/>
      <c r="P28" s="1"/>
      <c r="Q28" s="1"/>
      <c r="R28" s="1"/>
      <c r="S28" s="1"/>
      <c r="T28" s="1"/>
      <c r="U28" s="1"/>
      <c r="V28" s="1"/>
      <c r="W28" s="1"/>
      <c r="X28" s="1"/>
      <c r="Y28" s="23"/>
      <c r="Z28" s="23"/>
      <c r="AA28" s="23"/>
      <c r="AB28" s="23"/>
      <c r="AC28" s="23"/>
      <c r="AD28" s="23"/>
      <c r="AE28" s="23"/>
      <c r="AF28" s="23"/>
      <c r="AG28" s="1"/>
      <c r="AH28" s="1"/>
      <c r="AI28" s="1"/>
      <c r="AJ28" s="1"/>
      <c r="AK28" s="23"/>
      <c r="AL28" s="1"/>
      <c r="AM28" s="1"/>
      <c r="AN28" s="1"/>
      <c r="AO28" s="1"/>
      <c r="AP28" s="1"/>
      <c r="AQ28" s="1"/>
      <c r="AR28" s="8"/>
      <c r="AS28" s="8"/>
      <c r="AT28" s="8"/>
      <c r="AU28" s="8"/>
      <c r="AV28" s="8"/>
      <c r="AW28" s="8"/>
    </row>
    <row r="29" spans="1:49" s="55" customFormat="1" ht="15" customHeight="1" x14ac:dyDescent="0.2">
      <c r="A29" s="1"/>
      <c r="B29" s="1"/>
      <c r="C29" s="1"/>
      <c r="D29" s="1" t="s">
        <v>152</v>
      </c>
      <c r="E29" s="1"/>
      <c r="F29" s="23"/>
      <c r="G29" s="23"/>
      <c r="H29" s="23"/>
      <c r="I29" s="1"/>
      <c r="J29" s="1"/>
      <c r="K29" s="1"/>
      <c r="L29" s="1"/>
      <c r="M29" s="1"/>
      <c r="N29" s="1"/>
      <c r="O29" s="23"/>
      <c r="P29" s="1"/>
      <c r="Q29" s="1"/>
      <c r="R29" s="1"/>
      <c r="S29" s="1"/>
      <c r="T29" s="1"/>
      <c r="U29" s="1"/>
      <c r="V29" s="1"/>
      <c r="W29" s="1"/>
      <c r="X29" s="1"/>
      <c r="Y29" s="23"/>
      <c r="Z29" s="23"/>
      <c r="AA29" s="23"/>
      <c r="AB29" s="23"/>
      <c r="AC29" s="23"/>
      <c r="AD29" s="23"/>
      <c r="AE29" s="23"/>
      <c r="AF29" s="23"/>
      <c r="AG29" s="1"/>
      <c r="AH29" s="1"/>
      <c r="AI29" s="1"/>
      <c r="AJ29" s="1"/>
      <c r="AK29" s="23"/>
      <c r="AL29" s="1"/>
      <c r="AM29" s="1"/>
      <c r="AN29" s="1"/>
      <c r="AO29" s="1"/>
      <c r="AP29" s="8"/>
      <c r="AQ29" s="1"/>
      <c r="AR29" s="8"/>
      <c r="AS29" s="8"/>
      <c r="AT29" s="8"/>
      <c r="AU29" s="8"/>
      <c r="AV29" s="8"/>
      <c r="AW29" s="8"/>
    </row>
    <row r="30" spans="1:49" s="55" customFormat="1" ht="15" customHeight="1" x14ac:dyDescent="0.2">
      <c r="A30" s="1"/>
      <c r="B30" s="1"/>
      <c r="C30" s="1"/>
      <c r="D30" s="1" t="s">
        <v>36</v>
      </c>
      <c r="E30" s="1"/>
      <c r="F30" s="23"/>
      <c r="G30" s="23"/>
      <c r="H30" s="23"/>
      <c r="I30" s="1"/>
      <c r="J30" s="1"/>
      <c r="K30" s="1"/>
      <c r="L30" s="1"/>
      <c r="M30" s="1"/>
      <c r="N30" s="1"/>
      <c r="O30" s="23"/>
      <c r="P30" s="1"/>
      <c r="Q30" s="1"/>
      <c r="R30" s="1"/>
      <c r="S30" s="1"/>
      <c r="T30" s="1"/>
      <c r="U30" s="1"/>
      <c r="V30" s="1"/>
      <c r="W30" s="1"/>
      <c r="X30" s="1"/>
      <c r="Y30" s="23"/>
      <c r="Z30" s="23"/>
      <c r="AA30" s="23"/>
      <c r="AB30" s="23"/>
      <c r="AC30" s="23"/>
      <c r="AD30" s="23"/>
      <c r="AE30" s="23"/>
      <c r="AF30" s="23"/>
      <c r="AG30" s="1"/>
      <c r="AH30" s="1"/>
      <c r="AI30" s="1"/>
      <c r="AJ30" s="1"/>
      <c r="AK30" s="23"/>
      <c r="AL30" s="1"/>
      <c r="AM30" s="1"/>
      <c r="AN30" s="1"/>
      <c r="AO30" s="1"/>
      <c r="AP30" s="8"/>
      <c r="AQ30" s="1"/>
      <c r="AR30" s="8"/>
      <c r="AS30" s="8"/>
      <c r="AT30" s="8"/>
      <c r="AU30" s="8"/>
      <c r="AV30" s="8"/>
      <c r="AW30" s="8"/>
    </row>
    <row r="31" spans="1:49" ht="15" customHeight="1" x14ac:dyDescent="0.2">
      <c r="A31" s="1"/>
      <c r="B31" s="1"/>
      <c r="C31" s="1"/>
      <c r="D31" s="1" t="s">
        <v>85</v>
      </c>
      <c r="E31" s="1"/>
      <c r="F31" s="23"/>
      <c r="G31" s="23"/>
      <c r="H31" s="23"/>
      <c r="I31" s="1"/>
      <c r="J31" s="1"/>
      <c r="K31" s="1"/>
      <c r="L31" s="1"/>
      <c r="M31" s="1"/>
      <c r="N31" s="1"/>
      <c r="O31" s="23"/>
      <c r="P31" s="1"/>
      <c r="Q31" s="1"/>
      <c r="R31" s="1"/>
      <c r="S31" s="1"/>
      <c r="T31" s="1"/>
      <c r="U31" s="1"/>
      <c r="V31" s="1"/>
      <c r="W31" s="1"/>
      <c r="X31" s="1"/>
      <c r="Y31" s="23"/>
      <c r="Z31" s="23"/>
      <c r="AA31" s="23"/>
      <c r="AB31" s="23"/>
      <c r="AC31" s="23"/>
      <c r="AD31" s="23"/>
      <c r="AE31" s="23"/>
      <c r="AF31" s="23"/>
      <c r="AG31" s="1"/>
      <c r="AH31" s="1"/>
      <c r="AI31" s="1"/>
      <c r="AJ31" s="1"/>
      <c r="AK31" s="23"/>
      <c r="AL31" s="1"/>
      <c r="AM31" s="1"/>
      <c r="AN31" s="1"/>
      <c r="AO31" s="1"/>
      <c r="AP31" s="8"/>
      <c r="AQ31" s="1"/>
      <c r="AR31" s="8"/>
      <c r="AS31" s="8"/>
      <c r="AT31" s="8"/>
      <c r="AU31" s="8"/>
      <c r="AV31" s="8"/>
      <c r="AW31" s="8"/>
    </row>
    <row r="32" spans="1:49" ht="15" customHeight="1" x14ac:dyDescent="0.2">
      <c r="A32" s="1"/>
      <c r="B32" s="1"/>
      <c r="C32" s="1"/>
      <c r="D32" s="1" t="s">
        <v>161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3"/>
      <c r="AA32" s="23"/>
      <c r="AB32" s="23"/>
      <c r="AC32" s="23"/>
      <c r="AD32" s="23"/>
      <c r="AE32" s="23"/>
      <c r="AF32" s="23"/>
      <c r="AG32" s="1"/>
      <c r="AH32" s="1"/>
      <c r="AI32" s="1"/>
      <c r="AJ32" s="1"/>
      <c r="AK32" s="23"/>
      <c r="AL32" s="1"/>
      <c r="AM32" s="1"/>
      <c r="AN32" s="1"/>
      <c r="AO32" s="1"/>
      <c r="AP32" s="1"/>
      <c r="AQ32" s="1"/>
      <c r="AR32" s="8"/>
      <c r="AS32" s="8"/>
      <c r="AT32" s="8"/>
      <c r="AU32" s="8"/>
      <c r="AV32" s="8"/>
      <c r="AW32" s="8"/>
    </row>
    <row r="33" spans="1:49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3"/>
      <c r="AA33" s="23"/>
      <c r="AB33" s="23"/>
      <c r="AC33" s="23"/>
      <c r="AD33" s="23"/>
      <c r="AE33" s="23"/>
      <c r="AF33" s="23"/>
      <c r="AG33" s="1"/>
      <c r="AH33" s="1"/>
      <c r="AI33" s="1"/>
      <c r="AJ33" s="1"/>
      <c r="AK33" s="23"/>
      <c r="AL33" s="1"/>
      <c r="AM33" s="1"/>
      <c r="AN33" s="1"/>
      <c r="AO33" s="1"/>
      <c r="AP33" s="1"/>
      <c r="AQ33" s="1"/>
      <c r="AR33" s="8"/>
      <c r="AS33" s="8"/>
      <c r="AT33" s="8"/>
      <c r="AU33" s="8"/>
      <c r="AV33" s="8"/>
      <c r="AW33" s="8"/>
    </row>
    <row r="34" spans="1:49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3"/>
      <c r="AA34" s="23"/>
      <c r="AB34" s="23"/>
      <c r="AC34" s="23"/>
      <c r="AD34" s="23"/>
      <c r="AE34" s="23"/>
      <c r="AF34" s="23"/>
      <c r="AG34" s="1"/>
      <c r="AH34" s="1"/>
      <c r="AI34" s="1"/>
      <c r="AJ34" s="1"/>
      <c r="AK34" s="23"/>
      <c r="AL34" s="1"/>
      <c r="AM34" s="1"/>
      <c r="AN34" s="1"/>
      <c r="AO34" s="1"/>
      <c r="AP34" s="1"/>
      <c r="AQ34" s="1"/>
      <c r="AR34" s="8"/>
      <c r="AS34" s="8"/>
      <c r="AT34" s="8"/>
      <c r="AU34" s="8"/>
      <c r="AV34" s="8"/>
      <c r="AW34" s="8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3"/>
      <c r="AA35" s="23"/>
      <c r="AB35" s="23"/>
      <c r="AC35" s="23"/>
      <c r="AD35" s="23"/>
      <c r="AE35" s="23"/>
      <c r="AF35" s="23"/>
      <c r="AG35" s="1"/>
      <c r="AH35" s="1"/>
      <c r="AI35" s="1"/>
      <c r="AJ35" s="1"/>
      <c r="AK35" s="23"/>
      <c r="AL35" s="1"/>
      <c r="AM35" s="1"/>
      <c r="AN35" s="1"/>
      <c r="AO35" s="1"/>
      <c r="AP35" s="1"/>
      <c r="AQ35" s="1"/>
      <c r="AR35" s="8"/>
      <c r="AS35" s="8"/>
      <c r="AT35" s="8"/>
      <c r="AU35" s="8"/>
      <c r="AV35" s="8"/>
      <c r="AW35" s="8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3"/>
      <c r="AA36" s="23"/>
      <c r="AB36" s="23"/>
      <c r="AC36" s="23"/>
      <c r="AD36" s="23"/>
      <c r="AE36" s="23"/>
      <c r="AF36" s="23"/>
      <c r="AG36" s="1"/>
      <c r="AH36" s="1"/>
      <c r="AI36" s="1"/>
      <c r="AJ36" s="1"/>
      <c r="AK36" s="23"/>
      <c r="AL36" s="1"/>
      <c r="AM36" s="1"/>
      <c r="AN36" s="1"/>
      <c r="AO36" s="1"/>
      <c r="AP36" s="1"/>
      <c r="AQ36" s="1"/>
      <c r="AR36" s="8"/>
      <c r="AS36" s="8"/>
      <c r="AT36" s="8"/>
      <c r="AU36" s="8"/>
      <c r="AV36" s="8"/>
      <c r="AW36" s="8"/>
    </row>
    <row r="37" spans="1: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3"/>
      <c r="AA37" s="23"/>
      <c r="AB37" s="23"/>
      <c r="AC37" s="23"/>
      <c r="AD37" s="23"/>
      <c r="AE37" s="23"/>
      <c r="AF37" s="23"/>
      <c r="AG37" s="1"/>
      <c r="AH37" s="1"/>
      <c r="AI37" s="1"/>
      <c r="AJ37" s="1"/>
      <c r="AK37" s="23"/>
      <c r="AL37" s="1"/>
      <c r="AM37" s="1"/>
      <c r="AN37" s="1"/>
      <c r="AO37" s="1"/>
      <c r="AP37" s="1"/>
      <c r="AQ37" s="1"/>
      <c r="AR37" s="8"/>
      <c r="AS37" s="8"/>
      <c r="AT37" s="8"/>
      <c r="AU37" s="8"/>
      <c r="AV37" s="8"/>
      <c r="AW37" s="8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3"/>
      <c r="AA38" s="23"/>
      <c r="AB38" s="23"/>
      <c r="AC38" s="23"/>
      <c r="AD38" s="23"/>
      <c r="AE38" s="23"/>
      <c r="AF38" s="23"/>
      <c r="AG38" s="1"/>
      <c r="AH38" s="1"/>
      <c r="AI38" s="1"/>
      <c r="AJ38" s="1"/>
      <c r="AK38" s="23"/>
      <c r="AL38" s="1"/>
      <c r="AM38" s="1"/>
      <c r="AN38" s="1"/>
      <c r="AO38" s="1"/>
      <c r="AP38" s="1"/>
      <c r="AQ38" s="1"/>
      <c r="AR38" s="8"/>
      <c r="AS38" s="8"/>
      <c r="AT38" s="8"/>
      <c r="AU38" s="8"/>
      <c r="AV38" s="8"/>
      <c r="AW38" s="8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3"/>
      <c r="AA39" s="23"/>
      <c r="AB39" s="23"/>
      <c r="AC39" s="23"/>
      <c r="AD39" s="23"/>
      <c r="AE39" s="23"/>
      <c r="AF39" s="23"/>
      <c r="AG39" s="1"/>
      <c r="AH39" s="1"/>
      <c r="AI39" s="1"/>
      <c r="AJ39" s="1"/>
      <c r="AK39" s="23"/>
      <c r="AL39" s="1"/>
      <c r="AM39" s="1"/>
      <c r="AN39" s="1"/>
      <c r="AO39" s="1"/>
      <c r="AP39" s="1"/>
      <c r="AQ39" s="1"/>
      <c r="AR39" s="8"/>
      <c r="AS39" s="8"/>
      <c r="AT39" s="8"/>
      <c r="AU39" s="8"/>
      <c r="AV39" s="8"/>
      <c r="AW39" s="8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3"/>
      <c r="AA40" s="23"/>
      <c r="AB40" s="23"/>
      <c r="AC40" s="23"/>
      <c r="AD40" s="23"/>
      <c r="AE40" s="23"/>
      <c r="AF40" s="23"/>
      <c r="AG40" s="1"/>
      <c r="AH40" s="1"/>
      <c r="AI40" s="1"/>
      <c r="AJ40" s="1"/>
      <c r="AK40" s="23"/>
      <c r="AL40" s="1"/>
      <c r="AM40" s="1"/>
      <c r="AN40" s="1"/>
      <c r="AO40" s="1"/>
      <c r="AP40" s="1"/>
      <c r="AQ40" s="1"/>
      <c r="AR40" s="8"/>
      <c r="AS40" s="8"/>
      <c r="AT40" s="8"/>
      <c r="AU40" s="8"/>
      <c r="AV40" s="8"/>
      <c r="AW40" s="8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3"/>
      <c r="AA41" s="23"/>
      <c r="AB41" s="23"/>
      <c r="AC41" s="23"/>
      <c r="AD41" s="23"/>
      <c r="AE41" s="23"/>
      <c r="AF41" s="23"/>
      <c r="AG41" s="1"/>
      <c r="AH41" s="1"/>
      <c r="AI41" s="1"/>
      <c r="AJ41" s="1"/>
      <c r="AK41" s="23"/>
      <c r="AL41" s="1"/>
      <c r="AM41" s="1"/>
      <c r="AN41" s="1"/>
      <c r="AO41" s="1"/>
      <c r="AP41" s="1"/>
      <c r="AQ41" s="1"/>
      <c r="AR41" s="8"/>
      <c r="AS41" s="8"/>
      <c r="AT41" s="8"/>
      <c r="AU41" s="8"/>
      <c r="AV41" s="8"/>
      <c r="AW41" s="8"/>
    </row>
    <row r="42" spans="1:49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3"/>
      <c r="AA42" s="23"/>
      <c r="AB42" s="23"/>
      <c r="AC42" s="23"/>
      <c r="AD42" s="23"/>
      <c r="AE42" s="23"/>
      <c r="AF42" s="23"/>
      <c r="AG42" s="1"/>
      <c r="AH42" s="1"/>
      <c r="AI42" s="1"/>
      <c r="AJ42" s="1"/>
      <c r="AK42" s="23"/>
      <c r="AL42" s="1"/>
      <c r="AM42" s="1"/>
      <c r="AN42" s="1"/>
      <c r="AO42" s="1"/>
      <c r="AP42" s="1"/>
      <c r="AQ42" s="1"/>
      <c r="AR42" s="8"/>
      <c r="AS42" s="8"/>
      <c r="AT42" s="8"/>
      <c r="AU42" s="8"/>
      <c r="AV42" s="8"/>
      <c r="AW42" s="8"/>
    </row>
    <row r="43" spans="1:49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3"/>
      <c r="AA43" s="23"/>
      <c r="AB43" s="23"/>
      <c r="AC43" s="23"/>
      <c r="AD43" s="23"/>
      <c r="AE43" s="23"/>
      <c r="AF43" s="23"/>
      <c r="AG43" s="1"/>
      <c r="AH43" s="1"/>
      <c r="AI43" s="1"/>
      <c r="AJ43" s="1"/>
      <c r="AK43" s="23"/>
      <c r="AL43" s="1"/>
      <c r="AM43" s="1"/>
      <c r="AN43" s="1"/>
      <c r="AO43" s="1"/>
      <c r="AP43" s="1"/>
      <c r="AQ43" s="1"/>
      <c r="AR43" s="8"/>
      <c r="AS43" s="8"/>
      <c r="AT43" s="8"/>
      <c r="AU43" s="8"/>
      <c r="AV43" s="8"/>
      <c r="AW43" s="8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3"/>
      <c r="AA44" s="23"/>
      <c r="AB44" s="23"/>
      <c r="AC44" s="23"/>
      <c r="AD44" s="23"/>
      <c r="AE44" s="23"/>
      <c r="AF44" s="23"/>
      <c r="AG44" s="1"/>
      <c r="AH44" s="1"/>
      <c r="AI44" s="1"/>
      <c r="AJ44" s="1"/>
      <c r="AK44" s="23"/>
      <c r="AL44" s="1"/>
      <c r="AM44" s="1"/>
      <c r="AN44" s="1"/>
      <c r="AO44" s="1"/>
      <c r="AP44" s="1"/>
      <c r="AQ44" s="1"/>
      <c r="AR44" s="8"/>
      <c r="AS44" s="8"/>
      <c r="AT44" s="8"/>
      <c r="AU44" s="8"/>
      <c r="AV44" s="8"/>
      <c r="AW44" s="8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3"/>
      <c r="AA45" s="23"/>
      <c r="AB45" s="23"/>
      <c r="AC45" s="23"/>
      <c r="AD45" s="23"/>
      <c r="AE45" s="23"/>
      <c r="AF45" s="23"/>
      <c r="AG45" s="1"/>
      <c r="AH45" s="1"/>
      <c r="AI45" s="1"/>
      <c r="AJ45" s="1"/>
      <c r="AK45" s="23"/>
      <c r="AL45" s="1"/>
      <c r="AM45" s="1"/>
      <c r="AN45" s="1"/>
      <c r="AO45" s="1"/>
      <c r="AP45" s="1"/>
      <c r="AQ45" s="1"/>
      <c r="AR45" s="8"/>
      <c r="AS45" s="8"/>
      <c r="AT45" s="8"/>
      <c r="AU45" s="8"/>
      <c r="AV45" s="8"/>
      <c r="AW45" s="8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3"/>
      <c r="AA46" s="23"/>
      <c r="AB46" s="23"/>
      <c r="AC46" s="23"/>
      <c r="AD46" s="23"/>
      <c r="AE46" s="23"/>
      <c r="AF46" s="23"/>
      <c r="AG46" s="1"/>
      <c r="AH46" s="1"/>
      <c r="AI46" s="1"/>
      <c r="AJ46" s="1"/>
      <c r="AK46" s="23"/>
      <c r="AL46" s="1"/>
      <c r="AM46" s="1"/>
      <c r="AN46" s="1"/>
      <c r="AO46" s="1"/>
      <c r="AP46" s="1"/>
      <c r="AQ46" s="1"/>
      <c r="AR46" s="8"/>
      <c r="AS46" s="8"/>
      <c r="AT46" s="8"/>
      <c r="AU46" s="8"/>
      <c r="AV46" s="8"/>
      <c r="AW46" s="8"/>
    </row>
    <row r="47" spans="1:49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3"/>
      <c r="AA47" s="23"/>
      <c r="AB47" s="23"/>
      <c r="AC47" s="23"/>
      <c r="AD47" s="23"/>
      <c r="AE47" s="23"/>
      <c r="AF47" s="23"/>
      <c r="AG47" s="1"/>
      <c r="AH47" s="1"/>
      <c r="AI47" s="1"/>
      <c r="AJ47" s="1"/>
      <c r="AK47" s="23"/>
      <c r="AL47" s="1"/>
      <c r="AM47" s="1"/>
      <c r="AN47" s="1"/>
      <c r="AO47" s="1"/>
      <c r="AP47" s="1"/>
      <c r="AQ47" s="1"/>
      <c r="AR47" s="8"/>
      <c r="AS47" s="8"/>
      <c r="AT47" s="8"/>
      <c r="AU47" s="8"/>
      <c r="AV47" s="8"/>
      <c r="AW47" s="8"/>
    </row>
    <row r="48" spans="1:49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3"/>
      <c r="AA48" s="23"/>
      <c r="AB48" s="23"/>
      <c r="AC48" s="23"/>
      <c r="AD48" s="23"/>
      <c r="AE48" s="23"/>
      <c r="AF48" s="23"/>
      <c r="AG48" s="1"/>
      <c r="AH48" s="1"/>
      <c r="AI48" s="1"/>
      <c r="AJ48" s="1"/>
      <c r="AK48" s="23"/>
      <c r="AL48" s="1"/>
      <c r="AM48" s="1"/>
      <c r="AN48" s="1"/>
      <c r="AO48" s="1"/>
      <c r="AP48" s="1"/>
      <c r="AQ48" s="1"/>
      <c r="AR48" s="8"/>
      <c r="AS48" s="8"/>
      <c r="AT48" s="8"/>
      <c r="AU48" s="8"/>
      <c r="AV48" s="8"/>
      <c r="AW48" s="8"/>
    </row>
    <row r="49" spans="1:49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3"/>
      <c r="AA49" s="23"/>
      <c r="AB49" s="23"/>
      <c r="AC49" s="23"/>
      <c r="AD49" s="23"/>
      <c r="AE49" s="23"/>
      <c r="AF49" s="23"/>
      <c r="AG49" s="1"/>
      <c r="AH49" s="1"/>
      <c r="AI49" s="1"/>
      <c r="AJ49" s="1"/>
      <c r="AK49" s="23"/>
      <c r="AL49" s="1"/>
      <c r="AM49" s="1"/>
      <c r="AN49" s="1"/>
      <c r="AO49" s="1"/>
      <c r="AP49" s="1"/>
      <c r="AQ49" s="1"/>
      <c r="AR49" s="8"/>
      <c r="AS49" s="8"/>
      <c r="AT49" s="8"/>
      <c r="AU49" s="8"/>
      <c r="AV49" s="8"/>
      <c r="AW49" s="8"/>
    </row>
    <row r="50" spans="1:49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3"/>
      <c r="AA50" s="23"/>
      <c r="AB50" s="23"/>
      <c r="AC50" s="23"/>
      <c r="AD50" s="23"/>
      <c r="AE50" s="23"/>
      <c r="AF50" s="23"/>
      <c r="AG50" s="1"/>
      <c r="AH50" s="1"/>
      <c r="AI50" s="1"/>
      <c r="AJ50" s="1"/>
      <c r="AK50" s="23"/>
      <c r="AL50" s="1"/>
      <c r="AM50" s="1"/>
      <c r="AN50" s="1"/>
      <c r="AO50" s="1"/>
      <c r="AP50" s="1"/>
      <c r="AQ50" s="1"/>
      <c r="AR50" s="8"/>
      <c r="AS50" s="8"/>
      <c r="AT50" s="8"/>
      <c r="AU50" s="8"/>
      <c r="AV50" s="8"/>
      <c r="AW50" s="8"/>
    </row>
    <row r="51" spans="1:49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3"/>
      <c r="AA51" s="23"/>
      <c r="AB51" s="23"/>
      <c r="AC51" s="23"/>
      <c r="AD51" s="23"/>
      <c r="AE51" s="23"/>
      <c r="AF51" s="23"/>
      <c r="AG51" s="1"/>
      <c r="AH51" s="1"/>
      <c r="AI51" s="1"/>
      <c r="AJ51" s="1"/>
      <c r="AK51" s="23"/>
      <c r="AL51" s="1"/>
      <c r="AM51" s="1"/>
      <c r="AN51" s="1"/>
      <c r="AO51" s="1"/>
      <c r="AP51" s="1"/>
      <c r="AQ51" s="1"/>
      <c r="AR51" s="8"/>
      <c r="AS51" s="8"/>
      <c r="AT51" s="8"/>
      <c r="AU51" s="8"/>
      <c r="AV51" s="8"/>
      <c r="AW51" s="8"/>
    </row>
    <row r="52" spans="1:49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3"/>
      <c r="AA52" s="23"/>
      <c r="AB52" s="23"/>
      <c r="AC52" s="23"/>
      <c r="AD52" s="23"/>
      <c r="AE52" s="23"/>
      <c r="AF52" s="23"/>
      <c r="AG52" s="1"/>
      <c r="AH52" s="1"/>
      <c r="AI52" s="1"/>
      <c r="AJ52" s="1"/>
      <c r="AK52" s="23"/>
      <c r="AL52" s="1"/>
      <c r="AM52" s="1"/>
      <c r="AN52" s="1"/>
      <c r="AO52" s="1"/>
      <c r="AP52" s="1"/>
      <c r="AQ52" s="1"/>
      <c r="AR52" s="8"/>
      <c r="AS52" s="8"/>
      <c r="AT52" s="8"/>
      <c r="AU52" s="8"/>
      <c r="AV52" s="8"/>
      <c r="AW52" s="8"/>
    </row>
    <row r="53" spans="1:49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3"/>
      <c r="AA53" s="23"/>
      <c r="AB53" s="23"/>
      <c r="AC53" s="23"/>
      <c r="AD53" s="23"/>
      <c r="AE53" s="23"/>
      <c r="AF53" s="23"/>
      <c r="AG53" s="1"/>
      <c r="AH53" s="1"/>
      <c r="AI53" s="1"/>
      <c r="AJ53" s="1"/>
      <c r="AK53" s="23"/>
      <c r="AL53" s="1"/>
      <c r="AM53" s="1"/>
      <c r="AN53" s="1"/>
      <c r="AO53" s="1"/>
      <c r="AP53" s="1"/>
      <c r="AQ53" s="1"/>
      <c r="AR53" s="8"/>
      <c r="AS53" s="8"/>
      <c r="AT53" s="8"/>
      <c r="AU53" s="8"/>
      <c r="AV53" s="8"/>
      <c r="AW53" s="8"/>
    </row>
    <row r="54" spans="1:49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3"/>
      <c r="AA54" s="23"/>
      <c r="AB54" s="23"/>
      <c r="AC54" s="23"/>
      <c r="AD54" s="23"/>
      <c r="AE54" s="23"/>
      <c r="AF54" s="23"/>
      <c r="AG54" s="1"/>
      <c r="AH54" s="1"/>
      <c r="AI54" s="1"/>
      <c r="AJ54" s="1"/>
      <c r="AK54" s="23"/>
      <c r="AL54" s="1"/>
      <c r="AM54" s="1"/>
      <c r="AN54" s="1"/>
      <c r="AO54" s="1"/>
      <c r="AP54" s="1"/>
      <c r="AQ54" s="1"/>
      <c r="AR54" s="8"/>
      <c r="AS54" s="8"/>
      <c r="AT54" s="8"/>
      <c r="AU54" s="8"/>
      <c r="AV54" s="8"/>
      <c r="AW54" s="8"/>
    </row>
    <row r="55" spans="1:49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3"/>
      <c r="AA55" s="23"/>
      <c r="AB55" s="23"/>
      <c r="AC55" s="23"/>
      <c r="AD55" s="23"/>
      <c r="AE55" s="23"/>
      <c r="AF55" s="23"/>
      <c r="AG55" s="1"/>
      <c r="AH55" s="1"/>
      <c r="AI55" s="1"/>
      <c r="AJ55" s="1"/>
      <c r="AK55" s="23"/>
      <c r="AL55" s="1"/>
      <c r="AM55" s="1"/>
      <c r="AN55" s="1"/>
      <c r="AO55" s="1"/>
      <c r="AP55" s="1"/>
      <c r="AQ55" s="1"/>
      <c r="AR55" s="8"/>
      <c r="AS55" s="8"/>
      <c r="AT55" s="8"/>
      <c r="AU55" s="8"/>
      <c r="AV55" s="8"/>
      <c r="AW55" s="8"/>
    </row>
    <row r="56" spans="1:49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3"/>
      <c r="AA56" s="23"/>
      <c r="AB56" s="23"/>
      <c r="AC56" s="23"/>
      <c r="AD56" s="23"/>
      <c r="AE56" s="23"/>
      <c r="AF56" s="23"/>
      <c r="AG56" s="1"/>
      <c r="AH56" s="1"/>
      <c r="AI56" s="1"/>
      <c r="AJ56" s="1"/>
      <c r="AK56" s="23"/>
      <c r="AL56" s="1"/>
      <c r="AM56" s="1"/>
      <c r="AN56" s="1"/>
      <c r="AO56" s="1"/>
      <c r="AP56" s="1"/>
      <c r="AQ56" s="1"/>
      <c r="AR56" s="8"/>
      <c r="AS56" s="8"/>
      <c r="AT56" s="8"/>
      <c r="AU56" s="8"/>
      <c r="AV56" s="8"/>
      <c r="AW56" s="8"/>
    </row>
    <row r="57" spans="1:49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3"/>
      <c r="AA57" s="23"/>
      <c r="AB57" s="23"/>
      <c r="AC57" s="23"/>
      <c r="AD57" s="23"/>
      <c r="AE57" s="23"/>
      <c r="AF57" s="23"/>
      <c r="AG57" s="1"/>
      <c r="AH57" s="1"/>
      <c r="AI57" s="1"/>
      <c r="AJ57" s="1"/>
      <c r="AK57" s="23"/>
      <c r="AL57" s="1"/>
      <c r="AM57" s="1"/>
      <c r="AN57" s="1"/>
      <c r="AO57" s="1"/>
      <c r="AP57" s="1"/>
      <c r="AQ57" s="1"/>
      <c r="AR57" s="8"/>
      <c r="AS57" s="8"/>
      <c r="AT57" s="8"/>
      <c r="AU57" s="8"/>
      <c r="AV57" s="8"/>
      <c r="AW57" s="8"/>
    </row>
    <row r="58" spans="1:49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3"/>
      <c r="AA58" s="23"/>
      <c r="AB58" s="23"/>
      <c r="AC58" s="23"/>
      <c r="AD58" s="23"/>
      <c r="AE58" s="23"/>
      <c r="AF58" s="23"/>
      <c r="AG58" s="1"/>
      <c r="AH58" s="1"/>
      <c r="AI58" s="1"/>
      <c r="AJ58" s="1"/>
      <c r="AK58" s="23"/>
      <c r="AL58" s="1"/>
      <c r="AM58" s="1"/>
      <c r="AN58" s="1"/>
      <c r="AO58" s="1"/>
      <c r="AP58" s="1"/>
      <c r="AQ58" s="1"/>
      <c r="AR58" s="8"/>
      <c r="AS58" s="8"/>
      <c r="AT58" s="8"/>
      <c r="AU58" s="8"/>
      <c r="AV58" s="8"/>
      <c r="AW58" s="8"/>
    </row>
    <row r="59" spans="1:49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3"/>
      <c r="AA59" s="23"/>
      <c r="AB59" s="23"/>
      <c r="AC59" s="23"/>
      <c r="AD59" s="23"/>
      <c r="AE59" s="23"/>
      <c r="AF59" s="23"/>
      <c r="AG59" s="1"/>
      <c r="AH59" s="1"/>
      <c r="AI59" s="1"/>
      <c r="AJ59" s="1"/>
      <c r="AK59" s="23"/>
      <c r="AL59" s="1"/>
      <c r="AM59" s="1"/>
      <c r="AN59" s="1"/>
      <c r="AO59" s="1"/>
      <c r="AP59" s="1"/>
      <c r="AQ59" s="1"/>
      <c r="AR59" s="8"/>
      <c r="AS59" s="8"/>
      <c r="AT59" s="8"/>
      <c r="AU59" s="8"/>
      <c r="AV59" s="8"/>
      <c r="AW59" s="8"/>
    </row>
    <row r="60" spans="1:49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3"/>
      <c r="AA60" s="23"/>
      <c r="AB60" s="23"/>
      <c r="AC60" s="23"/>
      <c r="AD60" s="23"/>
      <c r="AE60" s="23"/>
      <c r="AF60" s="23"/>
      <c r="AG60" s="1"/>
      <c r="AH60" s="1"/>
      <c r="AI60" s="1"/>
      <c r="AJ60" s="1"/>
      <c r="AK60" s="23"/>
      <c r="AL60" s="1"/>
      <c r="AM60" s="1"/>
      <c r="AN60" s="1"/>
      <c r="AO60" s="1"/>
      <c r="AP60" s="1"/>
      <c r="AQ60" s="1"/>
      <c r="AR60" s="8"/>
      <c r="AS60" s="8"/>
      <c r="AT60" s="8"/>
      <c r="AU60" s="8"/>
      <c r="AV60" s="8"/>
      <c r="AW60" s="8"/>
    </row>
    <row r="61" spans="1:49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3"/>
      <c r="AA61" s="23"/>
      <c r="AB61" s="23"/>
      <c r="AC61" s="23"/>
      <c r="AD61" s="23"/>
      <c r="AE61" s="23"/>
      <c r="AF61" s="23"/>
      <c r="AG61" s="1"/>
      <c r="AH61" s="1"/>
      <c r="AI61" s="1"/>
      <c r="AJ61" s="1"/>
      <c r="AK61" s="23"/>
      <c r="AL61" s="1"/>
      <c r="AM61" s="1"/>
      <c r="AN61" s="1"/>
      <c r="AO61" s="1"/>
      <c r="AP61" s="1"/>
      <c r="AQ61" s="1"/>
      <c r="AR61" s="8"/>
      <c r="AS61" s="8"/>
      <c r="AT61" s="8"/>
      <c r="AU61" s="8"/>
      <c r="AV61" s="8"/>
      <c r="AW61" s="8"/>
    </row>
    <row r="62" spans="1:49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3"/>
      <c r="AA62" s="23"/>
      <c r="AB62" s="23"/>
      <c r="AC62" s="23"/>
      <c r="AD62" s="23"/>
      <c r="AE62" s="23"/>
      <c r="AF62" s="23"/>
      <c r="AG62" s="1"/>
      <c r="AH62" s="1"/>
      <c r="AI62" s="1"/>
      <c r="AJ62" s="1"/>
      <c r="AK62" s="23"/>
      <c r="AL62" s="1"/>
      <c r="AM62" s="1"/>
      <c r="AN62" s="1"/>
      <c r="AO62" s="1"/>
      <c r="AP62" s="1"/>
      <c r="AQ62" s="1"/>
      <c r="AR62" s="8"/>
      <c r="AS62" s="8"/>
      <c r="AT62" s="8"/>
      <c r="AU62" s="8"/>
      <c r="AV62" s="8"/>
      <c r="AW62" s="8"/>
    </row>
    <row r="63" spans="1:49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3"/>
      <c r="AA63" s="23"/>
      <c r="AB63" s="23"/>
      <c r="AC63" s="23"/>
      <c r="AD63" s="23"/>
      <c r="AE63" s="23"/>
      <c r="AF63" s="23"/>
      <c r="AG63" s="1"/>
      <c r="AH63" s="1"/>
      <c r="AI63" s="1"/>
      <c r="AJ63" s="1"/>
      <c r="AK63" s="23"/>
      <c r="AL63" s="1"/>
      <c r="AM63" s="1"/>
      <c r="AN63" s="1"/>
      <c r="AO63" s="1"/>
      <c r="AP63" s="1"/>
      <c r="AQ63" s="1"/>
      <c r="AR63" s="8"/>
      <c r="AS63" s="8"/>
      <c r="AT63" s="8"/>
      <c r="AU63" s="8"/>
      <c r="AV63" s="8"/>
      <c r="AW63" s="8"/>
    </row>
    <row r="64" spans="1:49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3"/>
      <c r="AA64" s="23"/>
      <c r="AB64" s="23"/>
      <c r="AC64" s="23"/>
      <c r="AD64" s="23"/>
      <c r="AE64" s="23"/>
      <c r="AF64" s="23"/>
      <c r="AG64" s="1"/>
      <c r="AH64" s="1"/>
      <c r="AI64" s="1"/>
      <c r="AJ64" s="1"/>
      <c r="AK64" s="23"/>
      <c r="AL64" s="1"/>
      <c r="AM64" s="1"/>
      <c r="AN64" s="1"/>
      <c r="AO64" s="1"/>
      <c r="AP64" s="1"/>
      <c r="AQ64" s="1"/>
      <c r="AR64" s="8"/>
      <c r="AS64" s="8"/>
      <c r="AT64" s="8"/>
      <c r="AU64" s="8"/>
      <c r="AV64" s="8"/>
      <c r="AW64" s="8"/>
    </row>
    <row r="65" spans="1:49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3"/>
      <c r="AA65" s="23"/>
      <c r="AB65" s="23"/>
      <c r="AC65" s="23"/>
      <c r="AD65" s="23"/>
      <c r="AE65" s="23"/>
      <c r="AF65" s="23"/>
      <c r="AG65" s="1"/>
      <c r="AH65" s="1"/>
      <c r="AI65" s="1"/>
      <c r="AJ65" s="1"/>
      <c r="AK65" s="23"/>
      <c r="AL65" s="1"/>
      <c r="AM65" s="1"/>
      <c r="AN65" s="1"/>
      <c r="AO65" s="1"/>
      <c r="AP65" s="1"/>
      <c r="AQ65" s="1"/>
      <c r="AR65" s="8"/>
      <c r="AS65" s="8"/>
      <c r="AT65" s="8"/>
      <c r="AU65" s="8"/>
      <c r="AV65" s="8"/>
      <c r="AW65" s="8"/>
    </row>
    <row r="66" spans="1:49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3"/>
      <c r="AA66" s="23"/>
      <c r="AB66" s="23"/>
      <c r="AC66" s="23"/>
      <c r="AD66" s="23"/>
      <c r="AE66" s="23"/>
      <c r="AF66" s="23"/>
      <c r="AG66" s="1"/>
      <c r="AH66" s="1"/>
      <c r="AI66" s="1"/>
      <c r="AJ66" s="1"/>
      <c r="AK66" s="23"/>
      <c r="AL66" s="1"/>
      <c r="AM66" s="1"/>
      <c r="AN66" s="1"/>
      <c r="AO66" s="1"/>
      <c r="AP66" s="1"/>
      <c r="AQ66" s="1"/>
      <c r="AR66" s="8"/>
      <c r="AS66" s="8"/>
      <c r="AT66" s="8"/>
      <c r="AU66" s="8"/>
      <c r="AV66" s="8"/>
      <c r="AW66" s="8"/>
    </row>
    <row r="67" spans="1:49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3"/>
      <c r="AA67" s="23"/>
      <c r="AB67" s="23"/>
      <c r="AC67" s="23"/>
      <c r="AD67" s="23"/>
      <c r="AE67" s="23"/>
      <c r="AF67" s="23"/>
      <c r="AG67" s="1"/>
      <c r="AH67" s="1"/>
      <c r="AI67" s="1"/>
      <c r="AJ67" s="1"/>
      <c r="AK67" s="23"/>
      <c r="AL67" s="1"/>
      <c r="AM67" s="1"/>
      <c r="AN67" s="1"/>
      <c r="AO67" s="1"/>
      <c r="AP67" s="1"/>
      <c r="AQ67" s="1"/>
      <c r="AR67" s="8"/>
      <c r="AS67" s="8"/>
      <c r="AT67" s="8"/>
      <c r="AU67" s="8"/>
      <c r="AV67" s="8"/>
      <c r="AW67" s="8"/>
    </row>
    <row r="68" spans="1:49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3"/>
      <c r="AA68" s="23"/>
      <c r="AB68" s="23"/>
      <c r="AC68" s="23"/>
      <c r="AD68" s="23"/>
      <c r="AE68" s="23"/>
      <c r="AF68" s="23"/>
      <c r="AG68" s="1"/>
      <c r="AH68" s="1"/>
      <c r="AI68" s="1"/>
      <c r="AJ68" s="1"/>
      <c r="AK68" s="23"/>
      <c r="AL68" s="1"/>
      <c r="AM68" s="1"/>
      <c r="AN68" s="1"/>
      <c r="AO68" s="1"/>
      <c r="AP68" s="1"/>
      <c r="AQ68" s="1"/>
      <c r="AR68" s="8"/>
      <c r="AS68" s="8"/>
      <c r="AT68" s="8"/>
      <c r="AU68" s="8"/>
      <c r="AV68" s="8"/>
      <c r="AW68" s="8"/>
    </row>
    <row r="69" spans="1:49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3"/>
      <c r="AA69" s="23"/>
      <c r="AB69" s="23"/>
      <c r="AC69" s="23"/>
      <c r="AD69" s="23"/>
      <c r="AE69" s="23"/>
      <c r="AF69" s="23"/>
      <c r="AG69" s="1"/>
      <c r="AH69" s="1"/>
      <c r="AI69" s="1"/>
      <c r="AJ69" s="1"/>
      <c r="AK69" s="23"/>
      <c r="AL69" s="1"/>
      <c r="AM69" s="1"/>
      <c r="AN69" s="1"/>
      <c r="AO69" s="1"/>
      <c r="AP69" s="1"/>
      <c r="AQ69" s="1"/>
      <c r="AR69" s="8"/>
      <c r="AS69" s="8"/>
      <c r="AT69" s="8"/>
      <c r="AU69" s="8"/>
      <c r="AV69" s="8"/>
      <c r="AW69" s="8"/>
    </row>
    <row r="70" spans="1:49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3"/>
      <c r="AA70" s="23"/>
      <c r="AB70" s="23"/>
      <c r="AC70" s="23"/>
      <c r="AD70" s="23"/>
      <c r="AE70" s="23"/>
      <c r="AF70" s="23"/>
      <c r="AG70" s="1"/>
      <c r="AH70" s="1"/>
      <c r="AI70" s="1"/>
      <c r="AJ70" s="1"/>
      <c r="AK70" s="23"/>
      <c r="AL70" s="1"/>
      <c r="AM70" s="1"/>
      <c r="AN70" s="1"/>
      <c r="AO70" s="1"/>
      <c r="AP70" s="1"/>
      <c r="AQ70" s="1"/>
      <c r="AR70" s="8"/>
      <c r="AS70" s="8"/>
      <c r="AT70" s="8"/>
      <c r="AU70" s="8"/>
      <c r="AV70" s="8"/>
      <c r="AW70" s="8"/>
    </row>
    <row r="71" spans="1:49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3"/>
      <c r="AA71" s="23"/>
      <c r="AB71" s="23"/>
      <c r="AC71" s="23"/>
      <c r="AD71" s="23"/>
      <c r="AE71" s="23"/>
      <c r="AF71" s="23"/>
      <c r="AG71" s="1"/>
      <c r="AH71" s="1"/>
      <c r="AI71" s="1"/>
      <c r="AJ71" s="1"/>
      <c r="AK71" s="23"/>
      <c r="AL71" s="1"/>
      <c r="AM71" s="1"/>
      <c r="AN71" s="1"/>
      <c r="AO71" s="1"/>
      <c r="AP71" s="1"/>
      <c r="AQ71" s="1"/>
      <c r="AR71" s="8"/>
      <c r="AS71" s="8"/>
      <c r="AT71" s="8"/>
      <c r="AU71" s="8"/>
      <c r="AV71" s="8"/>
      <c r="AW71" s="8"/>
    </row>
    <row r="72" spans="1:49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23"/>
      <c r="AA72" s="23"/>
      <c r="AB72" s="23"/>
      <c r="AC72" s="23"/>
      <c r="AD72" s="23"/>
      <c r="AE72" s="23"/>
      <c r="AF72" s="23"/>
      <c r="AG72" s="1"/>
      <c r="AH72" s="1"/>
      <c r="AI72" s="1"/>
      <c r="AJ72" s="1"/>
      <c r="AK72" s="23"/>
      <c r="AL72" s="1"/>
      <c r="AM72" s="1"/>
      <c r="AN72" s="1"/>
      <c r="AO72" s="1"/>
      <c r="AP72" s="1"/>
      <c r="AQ72" s="1"/>
      <c r="AR72" s="8"/>
      <c r="AS72" s="8"/>
      <c r="AT72" s="8"/>
      <c r="AU72" s="8"/>
      <c r="AV72" s="8"/>
      <c r="AW72" s="8"/>
    </row>
    <row r="73" spans="1:49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3"/>
      <c r="AA73" s="23"/>
      <c r="AB73" s="23"/>
      <c r="AC73" s="23"/>
      <c r="AD73" s="23"/>
      <c r="AE73" s="23"/>
      <c r="AF73" s="23"/>
      <c r="AG73" s="1"/>
      <c r="AH73" s="1"/>
      <c r="AI73" s="1"/>
      <c r="AJ73" s="1"/>
      <c r="AK73" s="23"/>
      <c r="AL73" s="1"/>
      <c r="AM73" s="1"/>
      <c r="AN73" s="1"/>
      <c r="AO73" s="1"/>
      <c r="AP73" s="1"/>
      <c r="AQ73" s="1"/>
      <c r="AR73" s="8"/>
      <c r="AS73" s="8"/>
      <c r="AT73" s="8"/>
      <c r="AU73" s="8"/>
      <c r="AV73" s="8"/>
      <c r="AW73" s="8"/>
    </row>
    <row r="74" spans="1:49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23"/>
      <c r="AA74" s="23"/>
      <c r="AB74" s="23"/>
      <c r="AC74" s="23"/>
      <c r="AD74" s="23"/>
      <c r="AE74" s="23"/>
      <c r="AF74" s="23"/>
      <c r="AG74" s="1"/>
      <c r="AH74" s="1"/>
      <c r="AI74" s="1"/>
      <c r="AJ74" s="1"/>
      <c r="AK74" s="23"/>
      <c r="AL74" s="1"/>
      <c r="AM74" s="1"/>
      <c r="AN74" s="1"/>
      <c r="AO74" s="1"/>
      <c r="AP74" s="1"/>
      <c r="AQ74" s="1"/>
      <c r="AR74" s="8"/>
      <c r="AS74" s="8"/>
      <c r="AT74" s="8"/>
      <c r="AU74" s="8"/>
      <c r="AV74" s="8"/>
      <c r="AW74" s="8"/>
    </row>
    <row r="75" spans="1:49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23"/>
      <c r="AA75" s="23"/>
      <c r="AB75" s="23"/>
      <c r="AC75" s="23"/>
      <c r="AD75" s="23"/>
      <c r="AE75" s="23"/>
      <c r="AF75" s="23"/>
      <c r="AG75" s="1"/>
      <c r="AH75" s="1"/>
      <c r="AI75" s="1"/>
      <c r="AJ75" s="1"/>
      <c r="AK75" s="23"/>
      <c r="AL75" s="1"/>
      <c r="AM75" s="1"/>
      <c r="AN75" s="1"/>
      <c r="AO75" s="1"/>
      <c r="AP75" s="1"/>
      <c r="AQ75" s="1"/>
      <c r="AR75" s="8"/>
      <c r="AS75" s="8"/>
      <c r="AT75" s="8"/>
      <c r="AU75" s="8"/>
      <c r="AV75" s="8"/>
      <c r="AW75" s="8"/>
    </row>
    <row r="76" spans="1:49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23"/>
      <c r="AA76" s="23"/>
      <c r="AB76" s="23"/>
      <c r="AC76" s="23"/>
      <c r="AD76" s="23"/>
      <c r="AE76" s="23"/>
      <c r="AF76" s="23"/>
      <c r="AG76" s="1"/>
      <c r="AH76" s="1"/>
      <c r="AI76" s="1"/>
      <c r="AJ76" s="1"/>
      <c r="AK76" s="23"/>
      <c r="AL76" s="1"/>
      <c r="AM76" s="1"/>
      <c r="AN76" s="1"/>
      <c r="AO76" s="1"/>
      <c r="AP76" s="1"/>
      <c r="AQ76" s="1"/>
      <c r="AR76" s="8"/>
      <c r="AS76" s="8"/>
      <c r="AT76" s="8"/>
      <c r="AU76" s="8"/>
      <c r="AV76" s="8"/>
      <c r="AW76" s="8"/>
    </row>
    <row r="77" spans="1:49" ht="15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23"/>
      <c r="AA77" s="23"/>
      <c r="AB77" s="23"/>
      <c r="AC77" s="23"/>
      <c r="AD77" s="23"/>
      <c r="AE77" s="23"/>
      <c r="AF77" s="23"/>
      <c r="AG77" s="1"/>
      <c r="AH77" s="1"/>
      <c r="AI77" s="1"/>
      <c r="AJ77" s="1"/>
      <c r="AK77" s="23"/>
      <c r="AL77" s="1"/>
      <c r="AM77" s="1"/>
      <c r="AN77" s="1"/>
      <c r="AO77" s="1"/>
      <c r="AP77" s="1"/>
      <c r="AQ77" s="1"/>
      <c r="AR77" s="8"/>
      <c r="AS77" s="8"/>
      <c r="AT77" s="8"/>
      <c r="AU77" s="8"/>
      <c r="AV77" s="8"/>
      <c r="AW77" s="8"/>
    </row>
    <row r="78" spans="1:49" ht="15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23"/>
      <c r="AA78" s="23"/>
      <c r="AB78" s="23"/>
      <c r="AC78" s="23"/>
      <c r="AD78" s="23"/>
      <c r="AE78" s="23"/>
      <c r="AF78" s="23"/>
      <c r="AG78" s="1"/>
      <c r="AH78" s="1"/>
      <c r="AI78" s="1"/>
      <c r="AJ78" s="1"/>
      <c r="AK78" s="23"/>
      <c r="AL78" s="1"/>
      <c r="AM78" s="1"/>
      <c r="AN78" s="1"/>
      <c r="AO78" s="1"/>
      <c r="AP78" s="1"/>
      <c r="AQ78" s="1"/>
      <c r="AR78" s="8"/>
      <c r="AS78" s="8"/>
      <c r="AT78" s="8"/>
      <c r="AU78" s="8"/>
      <c r="AV78" s="8"/>
      <c r="AW78" s="8"/>
    </row>
    <row r="79" spans="1:4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AB79" s="8"/>
      <c r="AC79" s="8"/>
      <c r="AD79" s="8"/>
      <c r="AE79" s="1"/>
      <c r="AF79" s="23"/>
      <c r="AG79" s="1"/>
      <c r="AH79" s="1"/>
      <c r="AI79" s="1"/>
      <c r="AJ79" s="1"/>
      <c r="AK79" s="23"/>
      <c r="AL79" s="1"/>
      <c r="AM79" s="1"/>
      <c r="AN79" s="1"/>
      <c r="AO79" s="1"/>
      <c r="AP79" s="1"/>
      <c r="AQ79" s="1"/>
      <c r="AR79" s="8"/>
      <c r="AS79" s="8"/>
      <c r="AT79" s="8"/>
      <c r="AU79" s="8"/>
      <c r="AV79" s="8"/>
      <c r="AW79" s="8"/>
    </row>
    <row r="80" spans="1:4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AB80" s="8"/>
      <c r="AC80" s="8"/>
      <c r="AD80" s="8"/>
      <c r="AE80" s="1"/>
      <c r="AF80" s="23"/>
      <c r="AG80" s="1"/>
      <c r="AH80" s="1"/>
      <c r="AI80" s="1"/>
      <c r="AJ80" s="1"/>
      <c r="AK80" s="23"/>
      <c r="AL80" s="1"/>
      <c r="AM80" s="1"/>
      <c r="AN80" s="1"/>
      <c r="AO80" s="1"/>
      <c r="AP80" s="1"/>
      <c r="AQ80" s="1"/>
      <c r="AR80" s="8"/>
      <c r="AS80" s="8"/>
      <c r="AT80" s="8"/>
      <c r="AU80" s="8"/>
      <c r="AV80" s="8"/>
      <c r="AW80" s="8"/>
    </row>
    <row r="81" spans="1:49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AG81" s="1"/>
      <c r="AH81" s="1"/>
      <c r="AI81" s="1"/>
      <c r="AJ81" s="1"/>
      <c r="AL81" s="1"/>
      <c r="AM81" s="1"/>
      <c r="AN81" s="1"/>
      <c r="AO81" s="1"/>
      <c r="AP81" s="1"/>
      <c r="AQ81" s="1"/>
      <c r="AR81" s="8"/>
      <c r="AS81" s="8"/>
      <c r="AT81" s="8"/>
      <c r="AU81" s="8"/>
      <c r="AV81" s="8"/>
      <c r="AW81" s="8"/>
    </row>
    <row r="82" spans="1:49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AG82" s="1"/>
      <c r="AH82" s="1"/>
      <c r="AI82" s="1"/>
      <c r="AJ82" s="1"/>
      <c r="AL82" s="1"/>
      <c r="AM82" s="1"/>
      <c r="AN82" s="1"/>
      <c r="AO82" s="1"/>
      <c r="AP82" s="1"/>
      <c r="AQ82" s="1"/>
      <c r="AR82" s="1"/>
    </row>
    <row r="83" spans="1:49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AG83" s="1"/>
      <c r="AH83" s="1"/>
      <c r="AI83" s="1"/>
      <c r="AJ83" s="1"/>
      <c r="AL83" s="1"/>
      <c r="AM83" s="1"/>
      <c r="AN83" s="1"/>
      <c r="AO83" s="1"/>
      <c r="AP83" s="1"/>
      <c r="AQ83" s="1"/>
      <c r="AR83" s="1"/>
    </row>
    <row r="84" spans="1:49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AG84" s="1"/>
      <c r="AH84" s="1"/>
      <c r="AI84" s="1"/>
      <c r="AJ84" s="1"/>
      <c r="AL84" s="1"/>
      <c r="AM84" s="1"/>
      <c r="AN84" s="1"/>
      <c r="AO84" s="1"/>
      <c r="AP84" s="1"/>
      <c r="AQ84" s="1"/>
      <c r="AR84" s="1"/>
    </row>
    <row r="85" spans="1:49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AG85" s="1"/>
      <c r="AH85" s="1"/>
      <c r="AI85" s="1"/>
      <c r="AJ85" s="1"/>
      <c r="AL85" s="1"/>
      <c r="AM85" s="1"/>
      <c r="AN85" s="1"/>
      <c r="AO85" s="1"/>
      <c r="AP85" s="1"/>
      <c r="AQ85" s="1"/>
      <c r="AR85" s="1"/>
    </row>
    <row r="86" spans="1:49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AG86" s="1"/>
      <c r="AH86" s="1"/>
      <c r="AI86" s="1"/>
      <c r="AJ86" s="1"/>
      <c r="AL86" s="1"/>
      <c r="AM86" s="1"/>
      <c r="AN86" s="1"/>
      <c r="AO86" s="1"/>
      <c r="AP86" s="1"/>
      <c r="AQ86" s="1"/>
      <c r="AR86" s="1"/>
    </row>
    <row r="87" spans="1:49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AG87" s="1"/>
      <c r="AH87" s="1"/>
      <c r="AI87" s="1"/>
      <c r="AJ87" s="1"/>
      <c r="AL87" s="1"/>
      <c r="AM87" s="1"/>
      <c r="AN87" s="1"/>
      <c r="AO87" s="1"/>
      <c r="AP87" s="1"/>
      <c r="AQ87" s="1"/>
      <c r="AR87" s="1"/>
    </row>
    <row r="88" spans="1:49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AG88" s="1"/>
      <c r="AH88" s="1"/>
      <c r="AI88" s="1"/>
      <c r="AJ88" s="1"/>
      <c r="AL88" s="1"/>
      <c r="AM88" s="1"/>
      <c r="AN88" s="1"/>
      <c r="AO88" s="1"/>
      <c r="AP88" s="1"/>
      <c r="AQ88" s="1"/>
      <c r="AR88" s="1"/>
    </row>
    <row r="89" spans="1:49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AG89" s="1"/>
      <c r="AH89" s="1"/>
      <c r="AI89" s="1"/>
      <c r="AJ89" s="1"/>
      <c r="AL89" s="1"/>
      <c r="AM89" s="1"/>
      <c r="AN89" s="1"/>
      <c r="AO89" s="1"/>
      <c r="AP89" s="1"/>
      <c r="AQ89" s="1"/>
      <c r="AR89" s="1"/>
    </row>
    <row r="90" spans="1:49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AG90" s="1"/>
      <c r="AH90" s="1"/>
      <c r="AI90" s="1"/>
      <c r="AJ90" s="1"/>
      <c r="AL90" s="1"/>
      <c r="AM90" s="1"/>
      <c r="AN90" s="1"/>
      <c r="AO90" s="1"/>
      <c r="AP90" s="1"/>
      <c r="AQ90" s="1"/>
      <c r="AR90" s="1"/>
    </row>
    <row r="91" spans="1:49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AG91" s="1"/>
      <c r="AH91" s="1"/>
      <c r="AI91" s="1"/>
      <c r="AJ91" s="1"/>
      <c r="AL91" s="1"/>
      <c r="AM91" s="1"/>
      <c r="AN91" s="1"/>
      <c r="AO91" s="1"/>
      <c r="AP91" s="1"/>
      <c r="AQ91" s="1"/>
      <c r="AR91" s="1"/>
    </row>
    <row r="92" spans="1:49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8"/>
      <c r="Q92" s="8"/>
      <c r="R92" s="8"/>
      <c r="S92" s="1"/>
      <c r="T92" s="23"/>
      <c r="U92" s="1"/>
      <c r="V92" s="1"/>
      <c r="W92" s="1"/>
      <c r="X92" s="1"/>
      <c r="Y92" s="1"/>
      <c r="AG92" s="1"/>
      <c r="AH92" s="1"/>
      <c r="AI92" s="1"/>
      <c r="AJ92" s="1"/>
      <c r="AL92" s="1"/>
      <c r="AM92" s="1"/>
      <c r="AN92" s="1"/>
      <c r="AO92" s="1"/>
      <c r="AP92" s="1"/>
      <c r="AQ92" s="1"/>
      <c r="AR92" s="1"/>
    </row>
    <row r="93" spans="1:49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8"/>
      <c r="Q93" s="8"/>
      <c r="R93" s="8"/>
      <c r="S93" s="1"/>
      <c r="T93" s="23"/>
      <c r="U93" s="1"/>
      <c r="V93" s="1"/>
      <c r="W93" s="1"/>
      <c r="X93" s="1"/>
      <c r="Y93" s="1"/>
      <c r="AG93" s="1"/>
      <c r="AH93" s="1"/>
      <c r="AI93" s="1"/>
      <c r="AJ93" s="1"/>
      <c r="AL93" s="1"/>
      <c r="AM93" s="1"/>
      <c r="AN93" s="1"/>
      <c r="AO93" s="1"/>
      <c r="AP93" s="1"/>
      <c r="AQ93" s="1"/>
      <c r="AR93" s="1"/>
    </row>
    <row r="94" spans="1:49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8"/>
      <c r="Q94" s="8"/>
      <c r="R94" s="8"/>
      <c r="U94" s="1"/>
      <c r="V94" s="1"/>
      <c r="W94" s="1"/>
      <c r="X94" s="1"/>
      <c r="Y94" s="1"/>
      <c r="AG94" s="1"/>
      <c r="AH94" s="1"/>
      <c r="AI94" s="1"/>
      <c r="AJ94" s="1"/>
      <c r="AL94" s="1"/>
      <c r="AM94" s="1"/>
      <c r="AN94" s="1"/>
      <c r="AO94" s="1"/>
      <c r="AP94" s="1"/>
      <c r="AQ94" s="1"/>
      <c r="AR94" s="1"/>
    </row>
    <row r="95" spans="1:49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8"/>
      <c r="Q95" s="8"/>
      <c r="R95" s="8"/>
      <c r="U95" s="1"/>
      <c r="V95" s="1"/>
      <c r="W95" s="1"/>
      <c r="X95" s="1"/>
      <c r="Y95" s="1"/>
      <c r="AG95" s="1"/>
      <c r="AH95" s="1"/>
      <c r="AI95" s="1"/>
      <c r="AJ95" s="1"/>
      <c r="AL95" s="1"/>
      <c r="AM95" s="1"/>
      <c r="AN95" s="1"/>
      <c r="AO95" s="1"/>
      <c r="AP95" s="1"/>
      <c r="AQ95" s="1"/>
      <c r="AR95" s="1"/>
    </row>
    <row r="96" spans="1:49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8"/>
      <c r="Q96" s="8"/>
      <c r="R96" s="8"/>
      <c r="S96" s="1"/>
      <c r="T96" s="23"/>
      <c r="U96" s="1"/>
      <c r="V96" s="1"/>
      <c r="W96" s="1"/>
      <c r="X96" s="1"/>
      <c r="Y96" s="1"/>
      <c r="AG96" s="1"/>
      <c r="AH96" s="1"/>
      <c r="AI96" s="1"/>
      <c r="AJ96" s="1"/>
      <c r="AL96" s="1"/>
      <c r="AM96" s="1"/>
      <c r="AN96" s="1"/>
      <c r="AO96" s="1"/>
      <c r="AP96" s="1"/>
      <c r="AQ96" s="1"/>
      <c r="AR96" s="1"/>
    </row>
    <row r="97" spans="1:44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8"/>
      <c r="Q97" s="8"/>
      <c r="R97" s="8"/>
      <c r="S97" s="1"/>
      <c r="T97" s="23"/>
      <c r="U97" s="1"/>
      <c r="V97" s="1"/>
      <c r="W97" s="1"/>
      <c r="X97" s="1"/>
      <c r="Y97" s="1"/>
      <c r="AG97" s="1"/>
      <c r="AH97" s="1"/>
      <c r="AI97" s="1"/>
      <c r="AJ97" s="1"/>
      <c r="AL97" s="1"/>
      <c r="AM97" s="1"/>
      <c r="AN97" s="1"/>
      <c r="AO97" s="1"/>
      <c r="AP97" s="1"/>
      <c r="AQ97" s="1"/>
      <c r="AR97" s="1"/>
    </row>
    <row r="98" spans="1:44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U98" s="1"/>
      <c r="V98" s="1"/>
      <c r="W98" s="1"/>
      <c r="X98" s="1"/>
      <c r="Y98" s="1"/>
      <c r="AG98" s="1"/>
      <c r="AH98" s="1"/>
      <c r="AI98" s="1"/>
      <c r="AJ98" s="1"/>
      <c r="AL98" s="1"/>
      <c r="AM98" s="1"/>
      <c r="AN98" s="1"/>
      <c r="AO98" s="1"/>
      <c r="AP98" s="1"/>
      <c r="AQ98" s="1"/>
      <c r="AR98" s="1"/>
    </row>
    <row r="99" spans="1:44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U99" s="1"/>
      <c r="V99" s="1"/>
      <c r="W99" s="1"/>
      <c r="X99" s="1"/>
      <c r="Y99" s="1"/>
      <c r="AG99" s="1"/>
      <c r="AH99" s="1"/>
      <c r="AI99" s="1"/>
      <c r="AJ99" s="1"/>
      <c r="AL99" s="1"/>
      <c r="AM99" s="1"/>
      <c r="AN99" s="1"/>
      <c r="AO99" s="1"/>
      <c r="AP99" s="1"/>
      <c r="AQ99" s="1"/>
      <c r="AR99" s="1"/>
    </row>
    <row r="100" spans="1:44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U100" s="1"/>
      <c r="V100" s="1"/>
      <c r="W100" s="1"/>
      <c r="X100" s="1"/>
      <c r="Y100" s="1"/>
      <c r="AG100" s="1"/>
      <c r="AH100" s="1"/>
      <c r="AI100" s="1"/>
      <c r="AJ100" s="1"/>
      <c r="AL100" s="1"/>
      <c r="AM100" s="1"/>
      <c r="AN100" s="1"/>
      <c r="AO100" s="1"/>
      <c r="AP100" s="1"/>
      <c r="AQ100" s="1"/>
      <c r="AR100" s="1"/>
    </row>
    <row r="101" spans="1:44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U101" s="1"/>
      <c r="V101" s="1"/>
      <c r="W101" s="1"/>
      <c r="X101" s="1"/>
      <c r="Y101" s="1"/>
      <c r="AG101" s="1"/>
      <c r="AH101" s="1"/>
      <c r="AI101" s="1"/>
      <c r="AJ101" s="1"/>
      <c r="AL101" s="1"/>
      <c r="AM101" s="1"/>
      <c r="AN101" s="1"/>
      <c r="AO101" s="1"/>
      <c r="AP101" s="1"/>
      <c r="AQ101" s="1"/>
      <c r="AR101" s="1"/>
    </row>
    <row r="102" spans="1:44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U102" s="1"/>
      <c r="V102" s="1"/>
      <c r="W102" s="1"/>
      <c r="X102" s="1"/>
      <c r="Y102" s="1"/>
      <c r="AG102" s="1"/>
      <c r="AH102" s="1"/>
      <c r="AI102" s="1"/>
      <c r="AJ102" s="1"/>
      <c r="AL102" s="1"/>
      <c r="AM102" s="1"/>
      <c r="AN102" s="1"/>
      <c r="AO102" s="1"/>
      <c r="AP102" s="1"/>
      <c r="AQ102" s="1"/>
      <c r="AR102" s="1"/>
    </row>
    <row r="103" spans="1:44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U103" s="1"/>
      <c r="V103" s="1"/>
      <c r="W103" s="1"/>
      <c r="X103" s="1"/>
      <c r="Y103" s="1"/>
      <c r="AG103" s="1"/>
      <c r="AH103" s="1"/>
      <c r="AI103" s="1"/>
      <c r="AJ103" s="1"/>
      <c r="AL103" s="1"/>
      <c r="AM103" s="1"/>
      <c r="AN103" s="1"/>
      <c r="AO103" s="1"/>
      <c r="AP103" s="1"/>
      <c r="AQ103" s="1"/>
      <c r="AR103" s="1"/>
    </row>
    <row r="104" spans="1:44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U104" s="1"/>
      <c r="V104" s="1"/>
      <c r="W104" s="1"/>
      <c r="X104" s="1"/>
      <c r="Y104" s="1"/>
      <c r="AG104" s="1"/>
      <c r="AH104" s="1"/>
      <c r="AI104" s="1"/>
      <c r="AJ104" s="1"/>
      <c r="AL104" s="1"/>
      <c r="AM104" s="1"/>
      <c r="AN104" s="1"/>
      <c r="AO104" s="1"/>
      <c r="AP104" s="1"/>
      <c r="AQ104" s="1"/>
      <c r="AR104" s="1"/>
    </row>
    <row r="105" spans="1:44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U105" s="1"/>
      <c r="V105" s="1"/>
      <c r="W105" s="1"/>
      <c r="X105" s="1"/>
      <c r="Y105" s="1"/>
      <c r="AG105" s="1"/>
      <c r="AH105" s="1"/>
      <c r="AI105" s="1"/>
      <c r="AJ105" s="1"/>
      <c r="AL105" s="1"/>
      <c r="AM105" s="1"/>
      <c r="AN105" s="1"/>
      <c r="AO105" s="1"/>
      <c r="AP105" s="1"/>
      <c r="AQ105" s="1"/>
      <c r="AR105" s="1"/>
    </row>
    <row r="106" spans="1:44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U106" s="1"/>
      <c r="V106" s="1"/>
      <c r="W106" s="1"/>
      <c r="X106" s="1"/>
      <c r="Y106" s="1"/>
      <c r="AG106" s="1"/>
      <c r="AH106" s="1"/>
      <c r="AI106" s="1"/>
      <c r="AJ106" s="1"/>
      <c r="AL106" s="1"/>
      <c r="AM106" s="1"/>
      <c r="AN106" s="1"/>
      <c r="AO106" s="1"/>
      <c r="AP106" s="1"/>
      <c r="AQ106" s="1"/>
      <c r="AR106" s="1"/>
    </row>
    <row r="107" spans="1:44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U107" s="1"/>
      <c r="V107" s="1"/>
      <c r="W107" s="1"/>
      <c r="X107" s="1"/>
      <c r="Y107" s="1"/>
      <c r="AG107" s="1"/>
      <c r="AH107" s="1"/>
      <c r="AI107" s="1"/>
      <c r="AJ107" s="1"/>
      <c r="AL107" s="1"/>
      <c r="AM107" s="1"/>
      <c r="AN107" s="1"/>
      <c r="AO107" s="1"/>
      <c r="AP107" s="1"/>
      <c r="AQ107" s="1"/>
      <c r="AR107" s="1"/>
    </row>
    <row r="108" spans="1:44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U108" s="1"/>
      <c r="V108" s="1"/>
      <c r="W108" s="1"/>
      <c r="X108" s="1"/>
      <c r="Y108" s="1"/>
      <c r="AG108" s="1"/>
      <c r="AH108" s="1"/>
      <c r="AI108" s="1"/>
      <c r="AJ108" s="1"/>
      <c r="AL108" s="1"/>
      <c r="AM108" s="1"/>
      <c r="AN108" s="1"/>
      <c r="AO108" s="1"/>
      <c r="AP108" s="1"/>
      <c r="AQ108" s="1"/>
      <c r="AR108" s="1"/>
    </row>
    <row r="109" spans="1:44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U109" s="1"/>
      <c r="V109" s="1"/>
      <c r="W109" s="1"/>
      <c r="X109" s="1"/>
      <c r="Y109" s="1"/>
      <c r="AG109" s="1"/>
      <c r="AH109" s="1"/>
      <c r="AI109" s="1"/>
      <c r="AJ109" s="1"/>
      <c r="AL109" s="1"/>
      <c r="AM109" s="1"/>
      <c r="AN109" s="1"/>
      <c r="AO109" s="1"/>
      <c r="AP109" s="1"/>
      <c r="AQ109" s="1"/>
      <c r="AR109" s="1"/>
    </row>
    <row r="110" spans="1:44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U110" s="1"/>
      <c r="V110" s="1"/>
      <c r="W110" s="1"/>
      <c r="X110" s="1"/>
      <c r="Y110" s="1"/>
      <c r="AG110" s="1"/>
      <c r="AH110" s="1"/>
      <c r="AI110" s="1"/>
      <c r="AJ110" s="1"/>
      <c r="AL110" s="1"/>
      <c r="AM110" s="1"/>
      <c r="AN110" s="1"/>
      <c r="AO110" s="1"/>
      <c r="AP110" s="1"/>
      <c r="AQ110" s="1"/>
      <c r="AR110" s="1"/>
    </row>
    <row r="111" spans="1:44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U111" s="1"/>
      <c r="V111" s="1"/>
      <c r="W111" s="1"/>
      <c r="X111" s="1"/>
      <c r="Y111" s="1"/>
      <c r="AG111" s="1"/>
      <c r="AH111" s="1"/>
      <c r="AI111" s="1"/>
      <c r="AJ111" s="1"/>
      <c r="AL111" s="1"/>
      <c r="AM111" s="1"/>
      <c r="AN111" s="1"/>
      <c r="AO111" s="1"/>
      <c r="AP111" s="1"/>
      <c r="AQ111" s="1"/>
      <c r="AR111" s="1"/>
    </row>
    <row r="112" spans="1:44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U112" s="1"/>
      <c r="V112" s="1"/>
      <c r="W112" s="1"/>
      <c r="X112" s="1"/>
      <c r="Y112" s="1"/>
      <c r="AG112" s="1"/>
      <c r="AH112" s="1"/>
      <c r="AI112" s="1"/>
      <c r="AJ112" s="1"/>
      <c r="AL112" s="1"/>
      <c r="AM112" s="1"/>
      <c r="AN112" s="1"/>
      <c r="AO112" s="1"/>
      <c r="AP112" s="1"/>
      <c r="AQ112" s="1"/>
      <c r="AR112" s="1"/>
    </row>
    <row r="113" spans="1:44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U113" s="1"/>
      <c r="V113" s="1"/>
      <c r="W113" s="1"/>
      <c r="X113" s="1"/>
      <c r="Y113" s="1"/>
      <c r="AG113" s="1"/>
      <c r="AH113" s="1"/>
      <c r="AI113" s="1"/>
      <c r="AJ113" s="1"/>
      <c r="AL113" s="1"/>
      <c r="AM113" s="1"/>
      <c r="AN113" s="1"/>
      <c r="AO113" s="1"/>
      <c r="AP113" s="1"/>
      <c r="AQ113" s="1"/>
      <c r="AR113" s="1"/>
    </row>
    <row r="114" spans="1:44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U114" s="1"/>
      <c r="V114" s="1"/>
      <c r="W114" s="1"/>
      <c r="X114" s="1"/>
      <c r="Y114" s="1"/>
      <c r="AG114" s="1"/>
      <c r="AH114" s="1"/>
      <c r="AI114" s="1"/>
      <c r="AJ114" s="1"/>
      <c r="AL114" s="1"/>
      <c r="AM114" s="1"/>
      <c r="AN114" s="1"/>
      <c r="AO114" s="1"/>
      <c r="AP114" s="1"/>
      <c r="AQ114" s="1"/>
      <c r="AR114" s="1"/>
    </row>
    <row r="115" spans="1:44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U115" s="1"/>
      <c r="V115" s="1"/>
      <c r="W115" s="1"/>
      <c r="X115" s="1"/>
      <c r="Y115" s="1"/>
      <c r="AG115" s="1"/>
      <c r="AH115" s="1"/>
      <c r="AI115" s="1"/>
      <c r="AJ115" s="1"/>
      <c r="AL115" s="1"/>
      <c r="AM115" s="1"/>
      <c r="AN115" s="1"/>
      <c r="AO115" s="1"/>
      <c r="AP115" s="1"/>
      <c r="AQ115" s="1"/>
      <c r="AR115" s="1"/>
    </row>
    <row r="116" spans="1:44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U116" s="1"/>
      <c r="V116" s="1"/>
      <c r="W116" s="1"/>
      <c r="X116" s="1"/>
      <c r="Y116" s="1"/>
      <c r="AG116" s="1"/>
      <c r="AH116" s="1"/>
      <c r="AI116" s="1"/>
      <c r="AJ116" s="1"/>
      <c r="AL116" s="1"/>
      <c r="AM116" s="1"/>
      <c r="AN116" s="1"/>
      <c r="AO116" s="1"/>
      <c r="AP116" s="1"/>
      <c r="AQ116" s="1"/>
      <c r="AR116" s="1"/>
    </row>
    <row r="117" spans="1:44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U117" s="1"/>
      <c r="V117" s="1"/>
      <c r="W117" s="1"/>
      <c r="X117" s="1"/>
      <c r="Y117" s="1"/>
      <c r="AG117" s="1"/>
      <c r="AH117" s="1"/>
      <c r="AI117" s="1"/>
      <c r="AJ117" s="1"/>
      <c r="AL117" s="1"/>
      <c r="AM117" s="1"/>
      <c r="AN117" s="1"/>
      <c r="AO117" s="1"/>
      <c r="AP117" s="1"/>
      <c r="AQ117" s="1"/>
      <c r="AR117" s="1"/>
    </row>
    <row r="118" spans="1:44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U118" s="1"/>
      <c r="V118" s="1"/>
      <c r="W118" s="1"/>
      <c r="X118" s="1"/>
      <c r="Y118" s="1"/>
      <c r="AG118" s="1"/>
      <c r="AH118" s="1"/>
      <c r="AI118" s="1"/>
      <c r="AJ118" s="1"/>
      <c r="AL118" s="1"/>
      <c r="AM118" s="1"/>
      <c r="AN118" s="1"/>
      <c r="AO118" s="1"/>
      <c r="AP118" s="1"/>
      <c r="AQ118" s="1"/>
      <c r="AR118" s="1"/>
    </row>
    <row r="119" spans="1:44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U119" s="1"/>
      <c r="V119" s="1"/>
      <c r="W119" s="1"/>
      <c r="X119" s="1"/>
      <c r="Y119" s="1"/>
      <c r="AG119" s="1"/>
      <c r="AH119" s="1"/>
      <c r="AI119" s="1"/>
      <c r="AJ119" s="1"/>
      <c r="AL119" s="1"/>
      <c r="AM119" s="1"/>
      <c r="AN119" s="1"/>
      <c r="AO119" s="1"/>
      <c r="AP119" s="1"/>
      <c r="AQ119" s="1"/>
      <c r="AR119" s="1"/>
    </row>
    <row r="120" spans="1:44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U120" s="1"/>
      <c r="V120" s="1"/>
      <c r="W120" s="1"/>
      <c r="X120" s="1"/>
      <c r="Y120" s="1"/>
      <c r="AG120" s="1"/>
      <c r="AH120" s="1"/>
      <c r="AI120" s="1"/>
      <c r="AJ120" s="1"/>
      <c r="AL120" s="1"/>
      <c r="AM120" s="1"/>
      <c r="AN120" s="1"/>
      <c r="AO120" s="1"/>
      <c r="AP120" s="1"/>
      <c r="AQ120" s="1"/>
      <c r="AR120" s="1"/>
    </row>
    <row r="121" spans="1:44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U121" s="1"/>
      <c r="V121" s="1"/>
      <c r="W121" s="1"/>
      <c r="X121" s="1"/>
      <c r="Y121" s="1"/>
      <c r="AG121" s="1"/>
      <c r="AH121" s="1"/>
      <c r="AI121" s="1"/>
      <c r="AJ121" s="1"/>
      <c r="AL121" s="1"/>
      <c r="AM121" s="1"/>
      <c r="AN121" s="1"/>
      <c r="AO121" s="1"/>
      <c r="AP121" s="1"/>
      <c r="AQ121" s="1"/>
      <c r="AR121" s="1"/>
    </row>
    <row r="122" spans="1:44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U122" s="1"/>
      <c r="V122" s="1"/>
      <c r="W122" s="1"/>
      <c r="X122" s="1"/>
      <c r="Y122" s="1"/>
      <c r="AG122" s="1"/>
      <c r="AH122" s="1"/>
      <c r="AI122" s="1"/>
      <c r="AJ122" s="1"/>
      <c r="AL122" s="1"/>
      <c r="AM122" s="1"/>
      <c r="AN122" s="1"/>
      <c r="AO122" s="1"/>
      <c r="AP122" s="1"/>
      <c r="AQ122" s="1"/>
      <c r="AR122" s="1"/>
    </row>
    <row r="123" spans="1:44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U123" s="1"/>
      <c r="V123" s="1"/>
      <c r="W123" s="1"/>
      <c r="X123" s="1"/>
      <c r="Y123" s="1"/>
      <c r="AG123" s="1"/>
      <c r="AH123" s="1"/>
      <c r="AI123" s="1"/>
      <c r="AJ123" s="1"/>
      <c r="AL123" s="1"/>
      <c r="AM123" s="1"/>
      <c r="AN123" s="1"/>
      <c r="AO123" s="1"/>
      <c r="AP123" s="1"/>
      <c r="AQ123" s="1"/>
      <c r="AR123" s="1"/>
    </row>
    <row r="124" spans="1:44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U124" s="1"/>
      <c r="V124" s="1"/>
      <c r="W124" s="1"/>
      <c r="X124" s="1"/>
      <c r="Y124" s="1"/>
      <c r="AG124" s="1"/>
      <c r="AH124" s="1"/>
      <c r="AI124" s="1"/>
      <c r="AJ124" s="1"/>
      <c r="AL124" s="1"/>
      <c r="AM124" s="1"/>
      <c r="AN124" s="1"/>
      <c r="AO124" s="1"/>
      <c r="AP124" s="1"/>
      <c r="AQ124" s="1"/>
      <c r="AR124" s="1"/>
    </row>
    <row r="125" spans="1:44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U125" s="1"/>
      <c r="V125" s="1"/>
      <c r="W125" s="1"/>
      <c r="X125" s="1"/>
      <c r="Y125" s="1"/>
      <c r="AG125" s="1"/>
      <c r="AH125" s="1"/>
      <c r="AI125" s="1"/>
      <c r="AJ125" s="1"/>
      <c r="AL125" s="1"/>
      <c r="AM125" s="1"/>
      <c r="AN125" s="1"/>
      <c r="AO125" s="1"/>
      <c r="AP125" s="1"/>
      <c r="AQ125" s="1"/>
      <c r="AR125" s="1"/>
    </row>
    <row r="126" spans="1:44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U126" s="1"/>
      <c r="V126" s="1"/>
      <c r="W126" s="1"/>
      <c r="X126" s="1"/>
      <c r="Y126" s="1"/>
      <c r="AG126" s="1"/>
      <c r="AH126" s="1"/>
      <c r="AI126" s="1"/>
      <c r="AJ126" s="1"/>
      <c r="AL126" s="1"/>
      <c r="AM126" s="1"/>
      <c r="AN126" s="1"/>
      <c r="AO126" s="1"/>
      <c r="AP126" s="1"/>
      <c r="AQ126" s="1"/>
      <c r="AR126" s="1"/>
    </row>
    <row r="127" spans="1:44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U127" s="1"/>
      <c r="V127" s="1"/>
      <c r="W127" s="1"/>
      <c r="X127" s="1"/>
      <c r="Y127" s="1"/>
      <c r="AG127" s="1"/>
      <c r="AH127" s="1"/>
      <c r="AI127" s="1"/>
      <c r="AJ127" s="1"/>
      <c r="AL127" s="1"/>
      <c r="AM127" s="1"/>
      <c r="AN127" s="1"/>
      <c r="AO127" s="1"/>
      <c r="AP127" s="1"/>
      <c r="AQ127" s="1"/>
      <c r="AR127" s="1"/>
    </row>
    <row r="128" spans="1:44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U128" s="1"/>
      <c r="V128" s="1"/>
      <c r="W128" s="1"/>
      <c r="X128" s="1"/>
      <c r="Y128" s="1"/>
      <c r="AG128" s="1"/>
      <c r="AH128" s="1"/>
      <c r="AI128" s="1"/>
      <c r="AJ128" s="1"/>
      <c r="AL128" s="1"/>
      <c r="AM128" s="1"/>
      <c r="AN128" s="1"/>
      <c r="AO128" s="1"/>
      <c r="AP128" s="1"/>
      <c r="AQ128" s="1"/>
      <c r="AR128" s="1"/>
    </row>
    <row r="129" spans="1:44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U129" s="1"/>
      <c r="V129" s="1"/>
      <c r="W129" s="1"/>
      <c r="X129" s="1"/>
      <c r="Y129" s="1"/>
      <c r="AG129" s="1"/>
      <c r="AH129" s="1"/>
      <c r="AI129" s="1"/>
      <c r="AJ129" s="1"/>
      <c r="AL129" s="1"/>
      <c r="AM129" s="1"/>
      <c r="AN129" s="1"/>
      <c r="AO129" s="1"/>
      <c r="AP129" s="1"/>
      <c r="AQ129" s="1"/>
      <c r="AR129" s="1"/>
    </row>
    <row r="130" spans="1:44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U130" s="1"/>
      <c r="V130" s="1"/>
      <c r="W130" s="1"/>
      <c r="X130" s="1"/>
      <c r="Y130" s="1"/>
      <c r="AG130" s="1"/>
      <c r="AH130" s="1"/>
      <c r="AI130" s="1"/>
      <c r="AJ130" s="1"/>
      <c r="AL130" s="1"/>
      <c r="AM130" s="1"/>
      <c r="AN130" s="1"/>
      <c r="AO130" s="1"/>
      <c r="AP130" s="1"/>
      <c r="AQ130" s="1"/>
      <c r="AR130" s="1"/>
    </row>
    <row r="131" spans="1:44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U131" s="1"/>
      <c r="V131" s="1"/>
      <c r="W131" s="1"/>
      <c r="X131" s="1"/>
      <c r="Y131" s="1"/>
      <c r="AG131" s="1"/>
      <c r="AH131" s="1"/>
      <c r="AI131" s="1"/>
      <c r="AJ131" s="1"/>
      <c r="AL131" s="1"/>
      <c r="AM131" s="1"/>
      <c r="AN131" s="1"/>
      <c r="AO131" s="1"/>
      <c r="AP131" s="1"/>
      <c r="AQ131" s="1"/>
      <c r="AR131" s="1"/>
    </row>
    <row r="132" spans="1:44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U132" s="1"/>
      <c r="V132" s="1"/>
      <c r="W132" s="1"/>
      <c r="X132" s="1"/>
      <c r="Y132" s="1"/>
      <c r="AG132" s="1"/>
      <c r="AH132" s="1"/>
      <c r="AI132" s="1"/>
      <c r="AJ132" s="1"/>
      <c r="AL132" s="1"/>
      <c r="AM132" s="1"/>
      <c r="AN132" s="1"/>
      <c r="AO132" s="1"/>
      <c r="AP132" s="1"/>
      <c r="AQ132" s="1"/>
      <c r="AR132" s="1"/>
    </row>
    <row r="133" spans="1:44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U133" s="1"/>
      <c r="V133" s="1"/>
      <c r="W133" s="1"/>
      <c r="X133" s="1"/>
      <c r="Y133" s="1"/>
      <c r="AG133" s="1"/>
      <c r="AH133" s="1"/>
      <c r="AI133" s="1"/>
      <c r="AJ133" s="1"/>
      <c r="AL133" s="1"/>
      <c r="AM133" s="1"/>
      <c r="AN133" s="1"/>
      <c r="AO133" s="1"/>
      <c r="AP133" s="1"/>
      <c r="AQ133" s="1"/>
      <c r="AR133" s="1"/>
    </row>
    <row r="134" spans="1:44" ht="15" customHeight="1" x14ac:dyDescent="0.25">
      <c r="AG134" s="1"/>
      <c r="AH134" s="1"/>
      <c r="AI134" s="1"/>
      <c r="AJ134" s="1"/>
    </row>
    <row r="135" spans="1:44" ht="15" customHeight="1" x14ac:dyDescent="0.25">
      <c r="AG135" s="1"/>
      <c r="AH135" s="1"/>
      <c r="AI135" s="1"/>
      <c r="AJ135" s="1"/>
    </row>
    <row r="136" spans="1:44" ht="15" customHeight="1" x14ac:dyDescent="0.25">
      <c r="AG136" s="1"/>
      <c r="AH136" s="1"/>
      <c r="AI136" s="1"/>
      <c r="AJ136" s="1"/>
    </row>
    <row r="137" spans="1:44" ht="15" customHeight="1" x14ac:dyDescent="0.25">
      <c r="AG137" s="1"/>
      <c r="AH137" s="1"/>
      <c r="AI137" s="1"/>
      <c r="AJ137" s="1"/>
    </row>
    <row r="138" spans="1:44" ht="15" customHeight="1" x14ac:dyDescent="0.25">
      <c r="AG138" s="1"/>
      <c r="AH138" s="1"/>
      <c r="AI138" s="1"/>
      <c r="AJ138" s="1"/>
    </row>
    <row r="139" spans="1:44" ht="15" customHeight="1" x14ac:dyDescent="0.25">
      <c r="AG139" s="1"/>
      <c r="AH139" s="1"/>
      <c r="AI139" s="1"/>
      <c r="AJ139" s="1"/>
    </row>
    <row r="140" spans="1:44" ht="15" customHeight="1" x14ac:dyDescent="0.25">
      <c r="AG140" s="1"/>
      <c r="AH140" s="1"/>
      <c r="AI140" s="1"/>
      <c r="AJ140" s="1"/>
    </row>
    <row r="141" spans="1:44" ht="15" customHeight="1" x14ac:dyDescent="0.25">
      <c r="AG141" s="1"/>
      <c r="AH141" s="1"/>
      <c r="AI141" s="1"/>
      <c r="AJ141" s="1"/>
    </row>
    <row r="142" spans="1:44" ht="15" customHeight="1" x14ac:dyDescent="0.25">
      <c r="AG142" s="1"/>
      <c r="AH142" s="1"/>
      <c r="AI142" s="1"/>
      <c r="AJ142" s="1"/>
    </row>
    <row r="143" spans="1:44" ht="15" customHeight="1" x14ac:dyDescent="0.25">
      <c r="AG143" s="1"/>
      <c r="AH143" s="1"/>
      <c r="AI143" s="1"/>
      <c r="AJ143" s="1"/>
    </row>
    <row r="144" spans="1:44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1"/>
      <c r="AH166" s="1"/>
      <c r="AI166" s="1"/>
      <c r="AJ166" s="1"/>
    </row>
    <row r="167" spans="33:36" ht="15" customHeight="1" x14ac:dyDescent="0.25">
      <c r="AG167" s="1"/>
      <c r="AH167" s="1"/>
      <c r="AI167" s="1"/>
      <c r="AJ167" s="1"/>
    </row>
    <row r="168" spans="33:36" ht="15" customHeight="1" x14ac:dyDescent="0.25">
      <c r="AG168" s="23"/>
      <c r="AH168" s="54"/>
      <c r="AI168" s="1"/>
      <c r="AJ168" s="1"/>
    </row>
    <row r="169" spans="33:36" ht="15" customHeight="1" x14ac:dyDescent="0.25">
      <c r="AG169" s="23"/>
      <c r="AH169" s="54"/>
      <c r="AI169" s="1"/>
      <c r="AJ169" s="1"/>
    </row>
    <row r="170" spans="33:36" ht="15" customHeight="1" x14ac:dyDescent="0.25">
      <c r="AG170" s="23"/>
      <c r="AH170" s="54"/>
      <c r="AI170" s="1"/>
      <c r="AJ170" s="1"/>
    </row>
    <row r="171" spans="33:36" ht="15" customHeight="1" x14ac:dyDescent="0.25">
      <c r="AG171" s="23"/>
      <c r="AH171" s="54"/>
      <c r="AI171" s="1"/>
      <c r="AJ171" s="1"/>
    </row>
    <row r="172" spans="33:36" ht="15" customHeight="1" x14ac:dyDescent="0.25">
      <c r="AG172" s="23"/>
      <c r="AH172" s="54"/>
      <c r="AI172" s="1"/>
      <c r="AJ172" s="1"/>
    </row>
    <row r="173" spans="33:36" ht="15" customHeight="1" x14ac:dyDescent="0.25">
      <c r="AG173" s="23"/>
      <c r="AH173" s="54"/>
      <c r="AI173" s="1"/>
      <c r="AJ173" s="1"/>
    </row>
    <row r="174" spans="33:36" ht="15" customHeight="1" x14ac:dyDescent="0.25">
      <c r="AG174" s="23"/>
      <c r="AH174" s="54"/>
      <c r="AI174" s="1"/>
      <c r="AJ174" s="1"/>
    </row>
    <row r="175" spans="33:36" ht="15" customHeight="1" x14ac:dyDescent="0.25">
      <c r="AG175" s="23"/>
      <c r="AH175" s="54"/>
      <c r="AI175" s="1"/>
      <c r="AJ175" s="1"/>
    </row>
    <row r="176" spans="33:36" ht="15" customHeight="1" x14ac:dyDescent="0.25">
      <c r="AG176" s="23"/>
      <c r="AH176" s="54"/>
      <c r="AI176" s="1"/>
      <c r="AJ176" s="1"/>
    </row>
    <row r="177" spans="33:36" ht="15" customHeight="1" x14ac:dyDescent="0.25">
      <c r="AG177" s="23"/>
      <c r="AH177" s="54"/>
      <c r="AI177" s="1"/>
      <c r="AJ177" s="1"/>
    </row>
    <row r="178" spans="33:36" ht="15" customHeight="1" x14ac:dyDescent="0.25">
      <c r="AG178" s="23"/>
      <c r="AH178" s="54"/>
      <c r="AI178" s="1"/>
      <c r="AJ178" s="1"/>
    </row>
    <row r="179" spans="33:36" ht="15" customHeight="1" x14ac:dyDescent="0.25">
      <c r="AG179" s="23"/>
      <c r="AH179" s="54"/>
      <c r="AI179" s="1"/>
      <c r="AJ179" s="1"/>
    </row>
    <row r="180" spans="33:36" ht="15" customHeight="1" x14ac:dyDescent="0.25">
      <c r="AG180" s="1"/>
      <c r="AH180" s="1"/>
      <c r="AI180" s="1"/>
      <c r="AJ180" s="1"/>
    </row>
  </sheetData>
  <sortState xmlns:xlrd2="http://schemas.microsoft.com/office/spreadsheetml/2017/richdata2" ref="B15:AQ16">
    <sortCondition ref="B15: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45"/>
  <sheetViews>
    <sheetView zoomScale="97" zoomScaleNormal="97" workbookViewId="0">
      <selection activeCell="E19" sqref="E19"/>
    </sheetView>
  </sheetViews>
  <sheetFormatPr defaultRowHeight="15" x14ac:dyDescent="0.25"/>
  <cols>
    <col min="1" max="1" width="0.7109375" style="24" customWidth="1"/>
    <col min="2" max="2" width="29.7109375" style="82" customWidth="1"/>
    <col min="3" max="3" width="23.5703125" style="83" bestFit="1" customWidth="1"/>
    <col min="4" max="4" width="10.5703125" style="84" customWidth="1"/>
    <col min="5" max="5" width="15" style="84" customWidth="1"/>
    <col min="6" max="6" width="0.7109375" style="34" customWidth="1"/>
    <col min="7" max="11" width="5.28515625" style="83" customWidth="1"/>
    <col min="12" max="12" width="6.42578125" style="83" customWidth="1"/>
    <col min="13" max="21" width="6.7109375" style="140" customWidth="1"/>
    <col min="22" max="22" width="10.85546875" style="83" customWidth="1"/>
    <col min="23" max="23" width="19.7109375" style="84" customWidth="1"/>
    <col min="24" max="24" width="9.7109375" style="83" customWidth="1"/>
  </cols>
  <sheetData>
    <row r="1" spans="1:30" ht="18.75" x14ac:dyDescent="0.3">
      <c r="A1" s="8"/>
      <c r="B1" s="65" t="s">
        <v>51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128"/>
      <c r="N1" s="128"/>
      <c r="O1" s="128"/>
      <c r="P1" s="128"/>
      <c r="Q1" s="128"/>
      <c r="R1" s="128"/>
      <c r="S1" s="128"/>
      <c r="T1" s="128"/>
      <c r="U1" s="128"/>
      <c r="V1" s="66"/>
      <c r="W1" s="67"/>
      <c r="X1" s="68"/>
      <c r="Y1" s="69"/>
      <c r="Z1" s="69"/>
      <c r="AA1" s="69"/>
      <c r="AB1" s="69"/>
      <c r="AC1" s="69"/>
      <c r="AD1" s="69"/>
    </row>
    <row r="2" spans="1:30" x14ac:dyDescent="0.25">
      <c r="A2" s="8"/>
      <c r="B2" s="36" t="s">
        <v>38</v>
      </c>
      <c r="C2" s="12" t="s">
        <v>39</v>
      </c>
      <c r="D2" s="70"/>
      <c r="E2" s="110"/>
      <c r="F2" s="70"/>
      <c r="G2" s="70"/>
      <c r="H2" s="70"/>
      <c r="I2" s="70"/>
      <c r="J2" s="70"/>
      <c r="K2" s="70"/>
      <c r="L2" s="70"/>
      <c r="M2" s="129"/>
      <c r="N2" s="129"/>
      <c r="O2" s="129"/>
      <c r="P2" s="129"/>
      <c r="Q2" s="129"/>
      <c r="R2" s="129"/>
      <c r="S2" s="130"/>
      <c r="T2" s="130"/>
      <c r="U2" s="130"/>
      <c r="V2" s="11"/>
      <c r="W2" s="70"/>
      <c r="X2" s="38"/>
      <c r="Y2" s="69"/>
      <c r="Z2" s="69"/>
      <c r="AA2" s="69"/>
      <c r="AB2" s="69"/>
      <c r="AC2" s="69"/>
      <c r="AD2" s="69"/>
    </row>
    <row r="3" spans="1:30" x14ac:dyDescent="0.25">
      <c r="A3" s="8"/>
      <c r="B3" s="71" t="s">
        <v>73</v>
      </c>
      <c r="C3" s="22" t="s">
        <v>108</v>
      </c>
      <c r="D3" s="72" t="s">
        <v>53</v>
      </c>
      <c r="E3" s="73" t="s">
        <v>1</v>
      </c>
      <c r="F3" s="23"/>
      <c r="G3" s="74" t="s">
        <v>54</v>
      </c>
      <c r="H3" s="75" t="s">
        <v>55</v>
      </c>
      <c r="I3" s="75" t="s">
        <v>28</v>
      </c>
      <c r="J3" s="17" t="s">
        <v>56</v>
      </c>
      <c r="K3" s="76" t="s">
        <v>57</v>
      </c>
      <c r="L3" s="76" t="s">
        <v>58</v>
      </c>
      <c r="M3" s="131" t="s">
        <v>59</v>
      </c>
      <c r="N3" s="131" t="s">
        <v>27</v>
      </c>
      <c r="O3" s="132" t="s">
        <v>60</v>
      </c>
      <c r="P3" s="131" t="s">
        <v>55</v>
      </c>
      <c r="Q3" s="131" t="s">
        <v>3</v>
      </c>
      <c r="R3" s="131">
        <v>1</v>
      </c>
      <c r="S3" s="131">
        <v>2</v>
      </c>
      <c r="T3" s="131">
        <v>3</v>
      </c>
      <c r="U3" s="131" t="s">
        <v>61</v>
      </c>
      <c r="V3" s="17" t="s">
        <v>21</v>
      </c>
      <c r="W3" s="16" t="s">
        <v>62</v>
      </c>
      <c r="X3" s="16" t="s">
        <v>63</v>
      </c>
      <c r="Y3" s="69"/>
      <c r="Z3" s="69"/>
      <c r="AA3" s="69"/>
      <c r="AB3" s="69"/>
      <c r="AC3" s="69"/>
      <c r="AD3" s="69"/>
    </row>
    <row r="4" spans="1:30" x14ac:dyDescent="0.25">
      <c r="A4" s="8"/>
      <c r="B4" s="159" t="s">
        <v>80</v>
      </c>
      <c r="C4" s="112" t="s">
        <v>130</v>
      </c>
      <c r="D4" s="111" t="s">
        <v>81</v>
      </c>
      <c r="E4" s="113" t="s">
        <v>69</v>
      </c>
      <c r="F4" s="114"/>
      <c r="G4" s="115"/>
      <c r="H4" s="116"/>
      <c r="I4" s="115">
        <v>1</v>
      </c>
      <c r="J4" s="117"/>
      <c r="K4" s="117" t="s">
        <v>66</v>
      </c>
      <c r="L4" s="117"/>
      <c r="M4" s="117">
        <v>1</v>
      </c>
      <c r="N4" s="115"/>
      <c r="O4" s="116"/>
      <c r="P4" s="115"/>
      <c r="Q4" s="160" t="s">
        <v>95</v>
      </c>
      <c r="R4" s="160" t="s">
        <v>95</v>
      </c>
      <c r="S4" s="160"/>
      <c r="T4" s="160"/>
      <c r="U4" s="160"/>
      <c r="V4" s="118">
        <v>0.5</v>
      </c>
      <c r="W4" s="112" t="s">
        <v>82</v>
      </c>
      <c r="X4" s="119" t="s">
        <v>83</v>
      </c>
      <c r="Y4" s="69"/>
      <c r="Z4" s="69"/>
      <c r="AA4" s="69"/>
      <c r="AB4" s="69"/>
      <c r="AC4" s="69"/>
      <c r="AD4" s="69"/>
    </row>
    <row r="5" spans="1:30" x14ac:dyDescent="0.25">
      <c r="A5" s="79"/>
      <c r="B5" s="159" t="s">
        <v>86</v>
      </c>
      <c r="C5" s="112" t="s">
        <v>129</v>
      </c>
      <c r="D5" s="111" t="s">
        <v>81</v>
      </c>
      <c r="E5" s="113" t="s">
        <v>69</v>
      </c>
      <c r="F5" s="114"/>
      <c r="G5" s="115"/>
      <c r="H5" s="116"/>
      <c r="I5" s="115">
        <v>1</v>
      </c>
      <c r="J5" s="117" t="s">
        <v>60</v>
      </c>
      <c r="K5" s="117">
        <v>8</v>
      </c>
      <c r="L5" s="117"/>
      <c r="M5" s="117">
        <v>1</v>
      </c>
      <c r="N5" s="115"/>
      <c r="O5" s="116">
        <v>1</v>
      </c>
      <c r="P5" s="115"/>
      <c r="Q5" s="160" t="s">
        <v>96</v>
      </c>
      <c r="R5" s="160"/>
      <c r="S5" s="160" t="s">
        <v>97</v>
      </c>
      <c r="T5" s="160" t="s">
        <v>98</v>
      </c>
      <c r="U5" s="160" t="s">
        <v>99</v>
      </c>
      <c r="V5" s="118">
        <v>0.25</v>
      </c>
      <c r="W5" s="112" t="s">
        <v>91</v>
      </c>
      <c r="X5" s="119" t="s">
        <v>92</v>
      </c>
      <c r="Y5" s="69"/>
      <c r="Z5" s="69"/>
      <c r="AA5" s="69"/>
      <c r="AB5" s="69"/>
      <c r="AC5" s="69"/>
      <c r="AD5" s="69"/>
    </row>
    <row r="6" spans="1:30" x14ac:dyDescent="0.25">
      <c r="A6" s="79"/>
      <c r="B6" s="146" t="s">
        <v>94</v>
      </c>
      <c r="C6" s="141" t="s">
        <v>131</v>
      </c>
      <c r="D6" s="77" t="s">
        <v>64</v>
      </c>
      <c r="E6" s="142" t="s">
        <v>93</v>
      </c>
      <c r="F6" s="114"/>
      <c r="G6" s="78">
        <v>1</v>
      </c>
      <c r="H6" s="143"/>
      <c r="I6" s="78"/>
      <c r="J6" s="144" t="s">
        <v>112</v>
      </c>
      <c r="K6" s="144">
        <v>4</v>
      </c>
      <c r="L6" s="144"/>
      <c r="M6" s="144">
        <v>1</v>
      </c>
      <c r="N6" s="78"/>
      <c r="O6" s="143">
        <v>1</v>
      </c>
      <c r="P6" s="78"/>
      <c r="Q6" s="149" t="s">
        <v>100</v>
      </c>
      <c r="R6" s="149" t="s">
        <v>98</v>
      </c>
      <c r="S6" s="149"/>
      <c r="T6" s="149" t="s">
        <v>113</v>
      </c>
      <c r="U6" s="149" t="s">
        <v>95</v>
      </c>
      <c r="V6" s="145">
        <v>0.6</v>
      </c>
      <c r="W6" s="141" t="s">
        <v>67</v>
      </c>
      <c r="X6" s="135" t="s">
        <v>114</v>
      </c>
      <c r="Y6" s="69"/>
      <c r="Z6" s="69"/>
      <c r="AA6" s="69"/>
      <c r="AB6" s="69"/>
      <c r="AC6" s="69"/>
      <c r="AD6" s="69"/>
    </row>
    <row r="7" spans="1:30" x14ac:dyDescent="0.25">
      <c r="A7" s="8"/>
      <c r="B7" s="77" t="s">
        <v>120</v>
      </c>
      <c r="C7" s="141" t="s">
        <v>121</v>
      </c>
      <c r="D7" s="77" t="s">
        <v>64</v>
      </c>
      <c r="E7" s="142" t="s">
        <v>93</v>
      </c>
      <c r="F7" s="114"/>
      <c r="G7" s="78">
        <v>1</v>
      </c>
      <c r="H7" s="143"/>
      <c r="I7" s="143"/>
      <c r="J7" s="144" t="s">
        <v>122</v>
      </c>
      <c r="K7" s="144">
        <v>4</v>
      </c>
      <c r="L7" s="144"/>
      <c r="M7" s="144">
        <v>1</v>
      </c>
      <c r="N7" s="78"/>
      <c r="O7" s="78"/>
      <c r="P7" s="78"/>
      <c r="Q7" s="135" t="s">
        <v>123</v>
      </c>
      <c r="R7" s="135" t="s">
        <v>99</v>
      </c>
      <c r="S7" s="135" t="s">
        <v>98</v>
      </c>
      <c r="T7" s="135" t="s">
        <v>124</v>
      </c>
      <c r="U7" s="135" t="s">
        <v>97</v>
      </c>
      <c r="V7" s="145">
        <v>0.57099999999999995</v>
      </c>
      <c r="W7" s="141" t="s">
        <v>125</v>
      </c>
      <c r="X7" s="135" t="s">
        <v>126</v>
      </c>
      <c r="Y7" s="69"/>
      <c r="Z7" s="69"/>
      <c r="AA7" s="69"/>
      <c r="AB7" s="69"/>
      <c r="AC7" s="69"/>
      <c r="AD7" s="69"/>
    </row>
    <row r="8" spans="1:30" x14ac:dyDescent="0.25">
      <c r="A8" s="8"/>
      <c r="B8" s="77" t="s">
        <v>134</v>
      </c>
      <c r="C8" s="141" t="s">
        <v>135</v>
      </c>
      <c r="D8" s="77" t="s">
        <v>64</v>
      </c>
      <c r="E8" s="142" t="s">
        <v>93</v>
      </c>
      <c r="F8" s="114"/>
      <c r="G8" s="78">
        <v>1</v>
      </c>
      <c r="H8" s="143"/>
      <c r="I8" s="143"/>
      <c r="J8" s="144" t="s">
        <v>136</v>
      </c>
      <c r="K8" s="144">
        <v>8</v>
      </c>
      <c r="L8" s="144"/>
      <c r="M8" s="144">
        <v>1</v>
      </c>
      <c r="N8" s="78"/>
      <c r="O8" s="78"/>
      <c r="P8" s="78"/>
      <c r="Q8" s="135" t="s">
        <v>99</v>
      </c>
      <c r="R8" s="135"/>
      <c r="S8" s="135"/>
      <c r="T8" s="135" t="s">
        <v>99</v>
      </c>
      <c r="U8" s="135"/>
      <c r="V8" s="145">
        <v>1</v>
      </c>
      <c r="W8" s="141" t="s">
        <v>125</v>
      </c>
      <c r="X8" s="135" t="s">
        <v>137</v>
      </c>
      <c r="Y8" s="69"/>
      <c r="Z8" s="69"/>
      <c r="AA8" s="69"/>
      <c r="AB8" s="69"/>
      <c r="AC8" s="69"/>
      <c r="AD8" s="69"/>
    </row>
    <row r="9" spans="1:30" x14ac:dyDescent="0.25">
      <c r="A9" s="8"/>
      <c r="B9" s="77" t="s">
        <v>138</v>
      </c>
      <c r="C9" s="141" t="s">
        <v>139</v>
      </c>
      <c r="D9" s="77" t="s">
        <v>64</v>
      </c>
      <c r="E9" s="184" t="s">
        <v>93</v>
      </c>
      <c r="F9" s="114"/>
      <c r="G9" s="78">
        <v>1</v>
      </c>
      <c r="H9" s="143"/>
      <c r="I9" s="143"/>
      <c r="J9" s="144" t="s">
        <v>122</v>
      </c>
      <c r="K9" s="144">
        <v>5</v>
      </c>
      <c r="L9" s="144"/>
      <c r="M9" s="144">
        <v>1</v>
      </c>
      <c r="N9" s="78"/>
      <c r="O9" s="78">
        <v>2</v>
      </c>
      <c r="P9" s="78">
        <v>2</v>
      </c>
      <c r="Q9" s="135" t="s">
        <v>140</v>
      </c>
      <c r="R9" s="135" t="s">
        <v>99</v>
      </c>
      <c r="S9" s="135"/>
      <c r="T9" s="135"/>
      <c r="U9" s="135" t="s">
        <v>128</v>
      </c>
      <c r="V9" s="145">
        <v>0.5</v>
      </c>
      <c r="W9" s="141" t="s">
        <v>125</v>
      </c>
      <c r="X9" s="135" t="s">
        <v>141</v>
      </c>
      <c r="Y9" s="69"/>
      <c r="Z9" s="69"/>
      <c r="AA9" s="69"/>
      <c r="AB9" s="69"/>
      <c r="AC9" s="69"/>
      <c r="AD9" s="69"/>
    </row>
    <row r="10" spans="1:30" x14ac:dyDescent="0.25">
      <c r="A10" s="8"/>
      <c r="B10" s="77" t="s">
        <v>145</v>
      </c>
      <c r="C10" s="141" t="s">
        <v>146</v>
      </c>
      <c r="D10" s="77" t="s">
        <v>64</v>
      </c>
      <c r="E10" s="186" t="s">
        <v>93</v>
      </c>
      <c r="F10" s="187"/>
      <c r="G10" s="143"/>
      <c r="H10" s="143"/>
      <c r="I10" s="143">
        <v>1</v>
      </c>
      <c r="J10" s="144" t="s">
        <v>122</v>
      </c>
      <c r="K10" s="144">
        <v>8</v>
      </c>
      <c r="L10" s="144"/>
      <c r="M10" s="144">
        <v>1</v>
      </c>
      <c r="N10" s="78"/>
      <c r="O10" s="78"/>
      <c r="P10" s="78">
        <v>1</v>
      </c>
      <c r="Q10" s="135" t="s">
        <v>127</v>
      </c>
      <c r="R10" s="135"/>
      <c r="S10" s="135" t="s">
        <v>97</v>
      </c>
      <c r="T10" s="135" t="s">
        <v>98</v>
      </c>
      <c r="U10" s="135"/>
      <c r="V10" s="145">
        <v>0</v>
      </c>
      <c r="W10" s="141" t="s">
        <v>147</v>
      </c>
      <c r="X10" s="135" t="s">
        <v>148</v>
      </c>
      <c r="Y10" s="69"/>
      <c r="Z10" s="69"/>
      <c r="AA10" s="69"/>
      <c r="AB10" s="69"/>
      <c r="AC10" s="69"/>
      <c r="AD10" s="69"/>
    </row>
    <row r="11" spans="1:30" x14ac:dyDescent="0.25">
      <c r="A11" s="79"/>
      <c r="B11" s="22" t="s">
        <v>9</v>
      </c>
      <c r="C11" s="17"/>
      <c r="D11" s="16"/>
      <c r="E11" s="92"/>
      <c r="F11" s="120"/>
      <c r="G11" s="18">
        <f>SUM(G4:G10)</f>
        <v>4</v>
      </c>
      <c r="H11" s="18"/>
      <c r="I11" s="18">
        <f>SUM(I4:I10)</f>
        <v>3</v>
      </c>
      <c r="J11" s="17"/>
      <c r="K11" s="17"/>
      <c r="L11" s="17"/>
      <c r="M11" s="18">
        <f>SUM(M4:M10)</f>
        <v>7</v>
      </c>
      <c r="N11" s="18"/>
      <c r="O11" s="18">
        <f t="shared" ref="O11:P11" si="0">SUM(O4:O10)</f>
        <v>4</v>
      </c>
      <c r="P11" s="18">
        <f t="shared" si="0"/>
        <v>3</v>
      </c>
      <c r="Q11" s="94" t="s">
        <v>149</v>
      </c>
      <c r="R11" s="94" t="s">
        <v>100</v>
      </c>
      <c r="S11" s="94" t="s">
        <v>150</v>
      </c>
      <c r="T11" s="94" t="s">
        <v>151</v>
      </c>
      <c r="U11" s="94" t="s">
        <v>142</v>
      </c>
      <c r="V11" s="29">
        <f>PRODUCT(13/28)</f>
        <v>0.4642857142857143</v>
      </c>
      <c r="W11" s="93"/>
      <c r="X11" s="94"/>
      <c r="Y11" s="69"/>
      <c r="Z11" s="69"/>
      <c r="AA11" s="69"/>
      <c r="AB11" s="69"/>
      <c r="AC11" s="69"/>
      <c r="AD11" s="69"/>
    </row>
    <row r="12" spans="1:30" x14ac:dyDescent="0.25">
      <c r="A12" s="79"/>
      <c r="B12" s="121" t="s">
        <v>76</v>
      </c>
      <c r="C12" s="122" t="s">
        <v>84</v>
      </c>
      <c r="D12" s="100"/>
      <c r="E12" s="123"/>
      <c r="F12" s="124"/>
      <c r="G12" s="97"/>
      <c r="H12" s="97"/>
      <c r="I12" s="97"/>
      <c r="J12" s="98"/>
      <c r="K12" s="98"/>
      <c r="L12" s="98"/>
      <c r="M12" s="133"/>
      <c r="N12" s="133"/>
      <c r="O12" s="133"/>
      <c r="P12" s="133"/>
      <c r="Q12" s="133"/>
      <c r="R12" s="133"/>
      <c r="S12" s="133"/>
      <c r="T12" s="133"/>
      <c r="U12" s="133"/>
      <c r="V12" s="97"/>
      <c r="W12" s="100"/>
      <c r="X12" s="101"/>
      <c r="Y12" s="69"/>
      <c r="Z12" s="69"/>
      <c r="AA12" s="69"/>
      <c r="AB12" s="69"/>
      <c r="AC12" s="69"/>
      <c r="AD12" s="69"/>
    </row>
    <row r="13" spans="1:30" x14ac:dyDescent="0.25">
      <c r="A13" s="79"/>
      <c r="B13" s="86"/>
      <c r="C13" s="87"/>
      <c r="D13" s="87"/>
      <c r="E13" s="89"/>
      <c r="F13" s="89"/>
      <c r="G13" s="88"/>
      <c r="H13" s="85"/>
      <c r="I13" s="89"/>
      <c r="J13" s="85"/>
      <c r="K13" s="85"/>
      <c r="L13" s="85"/>
      <c r="M13" s="134"/>
      <c r="N13" s="134"/>
      <c r="O13" s="134"/>
      <c r="P13" s="134"/>
      <c r="Q13" s="134"/>
      <c r="R13" s="134"/>
      <c r="S13" s="134"/>
      <c r="T13" s="134"/>
      <c r="U13" s="134"/>
      <c r="V13" s="85"/>
      <c r="W13" s="85"/>
      <c r="X13" s="90"/>
      <c r="Y13" s="69"/>
      <c r="Z13" s="69"/>
      <c r="AA13" s="69"/>
      <c r="AB13" s="69"/>
      <c r="AC13" s="69"/>
      <c r="AD13" s="69"/>
    </row>
    <row r="14" spans="1:30" x14ac:dyDescent="0.25">
      <c r="A14" s="8"/>
      <c r="B14" s="71" t="s">
        <v>52</v>
      </c>
      <c r="C14" s="22" t="s">
        <v>108</v>
      </c>
      <c r="D14" s="72" t="s">
        <v>53</v>
      </c>
      <c r="E14" s="73" t="s">
        <v>1</v>
      </c>
      <c r="F14" s="23"/>
      <c r="G14" s="74" t="s">
        <v>54</v>
      </c>
      <c r="H14" s="75" t="s">
        <v>55</v>
      </c>
      <c r="I14" s="75" t="s">
        <v>28</v>
      </c>
      <c r="J14" s="17" t="s">
        <v>56</v>
      </c>
      <c r="K14" s="76" t="s">
        <v>57</v>
      </c>
      <c r="L14" s="76" t="s">
        <v>58</v>
      </c>
      <c r="M14" s="131" t="s">
        <v>59</v>
      </c>
      <c r="N14" s="131" t="s">
        <v>27</v>
      </c>
      <c r="O14" s="132" t="s">
        <v>60</v>
      </c>
      <c r="P14" s="131" t="s">
        <v>55</v>
      </c>
      <c r="Q14" s="131" t="s">
        <v>3</v>
      </c>
      <c r="R14" s="131">
        <v>1</v>
      </c>
      <c r="S14" s="131">
        <v>2</v>
      </c>
      <c r="T14" s="131">
        <v>3</v>
      </c>
      <c r="U14" s="131" t="s">
        <v>61</v>
      </c>
      <c r="V14" s="17" t="s">
        <v>21</v>
      </c>
      <c r="W14" s="16" t="s">
        <v>62</v>
      </c>
      <c r="X14" s="16" t="s">
        <v>63</v>
      </c>
      <c r="Y14" s="69"/>
      <c r="Z14" s="69"/>
      <c r="AA14" s="69"/>
      <c r="AB14" s="69"/>
      <c r="AC14" s="69"/>
      <c r="AD14" s="69"/>
    </row>
    <row r="15" spans="1:30" x14ac:dyDescent="0.25">
      <c r="A15" s="8"/>
      <c r="B15" s="146" t="s">
        <v>65</v>
      </c>
      <c r="C15" s="141" t="s">
        <v>109</v>
      </c>
      <c r="D15" s="77" t="s">
        <v>64</v>
      </c>
      <c r="E15" s="142" t="s">
        <v>49</v>
      </c>
      <c r="F15" s="64"/>
      <c r="G15" s="78">
        <v>1</v>
      </c>
      <c r="H15" s="143"/>
      <c r="I15" s="78"/>
      <c r="J15" s="144"/>
      <c r="K15" s="144" t="s">
        <v>66</v>
      </c>
      <c r="L15" s="144"/>
      <c r="M15" s="144">
        <v>1</v>
      </c>
      <c r="N15" s="147"/>
      <c r="O15" s="148">
        <v>1</v>
      </c>
      <c r="P15" s="147"/>
      <c r="Q15" s="149" t="s">
        <v>100</v>
      </c>
      <c r="R15" s="149" t="s">
        <v>99</v>
      </c>
      <c r="S15" s="149"/>
      <c r="T15" s="149" t="s">
        <v>99</v>
      </c>
      <c r="U15" s="149" t="s">
        <v>103</v>
      </c>
      <c r="V15" s="145">
        <v>0.6</v>
      </c>
      <c r="W15" s="146" t="s">
        <v>67</v>
      </c>
      <c r="X15" s="78">
        <v>1682</v>
      </c>
      <c r="Y15" s="69"/>
      <c r="Z15" s="69"/>
      <c r="AA15" s="69"/>
      <c r="AB15" s="69"/>
      <c r="AC15" s="69"/>
      <c r="AD15" s="69"/>
    </row>
    <row r="16" spans="1:30" x14ac:dyDescent="0.25">
      <c r="A16" s="79"/>
      <c r="B16" s="146" t="s">
        <v>68</v>
      </c>
      <c r="C16" s="141" t="s">
        <v>110</v>
      </c>
      <c r="D16" s="77" t="s">
        <v>64</v>
      </c>
      <c r="E16" s="142" t="s">
        <v>69</v>
      </c>
      <c r="F16" s="64"/>
      <c r="G16" s="78"/>
      <c r="H16" s="143"/>
      <c r="I16" s="78">
        <v>1</v>
      </c>
      <c r="J16" s="144" t="s">
        <v>70</v>
      </c>
      <c r="K16" s="144">
        <v>4</v>
      </c>
      <c r="L16" s="144"/>
      <c r="M16" s="144">
        <v>1</v>
      </c>
      <c r="N16" s="147"/>
      <c r="O16" s="148"/>
      <c r="P16" s="147">
        <v>1</v>
      </c>
      <c r="Q16" s="149" t="s">
        <v>101</v>
      </c>
      <c r="R16" s="149" t="s">
        <v>98</v>
      </c>
      <c r="S16" s="149" t="s">
        <v>99</v>
      </c>
      <c r="T16" s="149" t="s">
        <v>104</v>
      </c>
      <c r="U16" s="149" t="s">
        <v>97</v>
      </c>
      <c r="V16" s="145">
        <v>0.42899999999999999</v>
      </c>
      <c r="W16" s="146" t="s">
        <v>71</v>
      </c>
      <c r="X16" s="78">
        <v>869</v>
      </c>
      <c r="Y16" s="69"/>
      <c r="Z16" s="69"/>
      <c r="AA16" s="69"/>
      <c r="AB16" s="69"/>
      <c r="AC16" s="69"/>
      <c r="AD16" s="69"/>
    </row>
    <row r="17" spans="1:32" x14ac:dyDescent="0.25">
      <c r="A17" s="79"/>
      <c r="B17" s="22" t="s">
        <v>9</v>
      </c>
      <c r="C17" s="17"/>
      <c r="D17" s="16"/>
      <c r="E17" s="92"/>
      <c r="F17" s="120"/>
      <c r="G17" s="18">
        <v>1</v>
      </c>
      <c r="H17" s="18"/>
      <c r="I17" s="18">
        <f t="shared" ref="I17" si="1">SUM(I15:I16)</f>
        <v>1</v>
      </c>
      <c r="J17" s="17"/>
      <c r="K17" s="17"/>
      <c r="L17" s="17"/>
      <c r="M17" s="94">
        <f>SUM(M15:M16)</f>
        <v>2</v>
      </c>
      <c r="N17" s="94"/>
      <c r="O17" s="94">
        <f t="shared" ref="O17:P17" si="2">SUM(O15:O16)</f>
        <v>1</v>
      </c>
      <c r="P17" s="94">
        <f t="shared" si="2"/>
        <v>1</v>
      </c>
      <c r="Q17" s="94" t="s">
        <v>102</v>
      </c>
      <c r="R17" s="94" t="s">
        <v>95</v>
      </c>
      <c r="S17" s="94" t="s">
        <v>99</v>
      </c>
      <c r="T17" s="94" t="s">
        <v>105</v>
      </c>
      <c r="U17" s="94" t="s">
        <v>106</v>
      </c>
      <c r="V17" s="29">
        <v>0.5</v>
      </c>
      <c r="W17" s="93"/>
      <c r="X17" s="94"/>
      <c r="Y17" s="69"/>
      <c r="Z17" s="69"/>
      <c r="AA17" s="69"/>
      <c r="AB17" s="69"/>
      <c r="AC17" s="69"/>
      <c r="AD17" s="69"/>
    </row>
    <row r="18" spans="1:32" x14ac:dyDescent="0.25">
      <c r="A18" s="79"/>
      <c r="B18" s="86"/>
      <c r="C18" s="87"/>
      <c r="D18" s="87"/>
      <c r="E18" s="87"/>
      <c r="F18" s="87"/>
      <c r="G18" s="88"/>
      <c r="H18" s="85"/>
      <c r="I18" s="89"/>
      <c r="J18" s="85"/>
      <c r="K18" s="89"/>
      <c r="L18" s="85"/>
      <c r="M18" s="136"/>
      <c r="N18" s="136"/>
      <c r="O18" s="136"/>
      <c r="P18" s="136"/>
      <c r="Q18" s="136"/>
      <c r="R18" s="136"/>
      <c r="S18" s="136"/>
      <c r="T18" s="136"/>
      <c r="U18" s="136"/>
      <c r="V18" s="89"/>
      <c r="W18" s="89"/>
      <c r="X18" s="90"/>
      <c r="Y18" s="69"/>
      <c r="Z18" s="69"/>
      <c r="AA18" s="69"/>
      <c r="AB18" s="69"/>
      <c r="AC18" s="69"/>
      <c r="AD18" s="69"/>
    </row>
    <row r="19" spans="1:32" s="24" customFormat="1" ht="18.75" customHeight="1" x14ac:dyDescent="0.2">
      <c r="A19" s="8"/>
      <c r="B19" s="91" t="s">
        <v>72</v>
      </c>
      <c r="C19" s="66"/>
      <c r="D19" s="67"/>
      <c r="E19" s="67"/>
      <c r="F19" s="66"/>
      <c r="G19" s="66"/>
      <c r="H19" s="66"/>
      <c r="I19" s="66"/>
      <c r="J19" s="66"/>
      <c r="K19" s="66"/>
      <c r="L19" s="66"/>
      <c r="M19" s="128"/>
      <c r="N19" s="128"/>
      <c r="O19" s="128"/>
      <c r="P19" s="128"/>
      <c r="Q19" s="128"/>
      <c r="R19" s="128"/>
      <c r="S19" s="128"/>
      <c r="T19" s="128"/>
      <c r="U19" s="128"/>
      <c r="V19" s="66"/>
      <c r="W19" s="67"/>
      <c r="X19" s="68"/>
      <c r="Y19" s="23"/>
      <c r="Z19" s="23"/>
      <c r="AA19" s="23"/>
      <c r="AB19" s="23"/>
      <c r="AC19" s="23"/>
      <c r="AD19" s="23"/>
      <c r="AE19" s="23"/>
      <c r="AF19" s="23"/>
    </row>
    <row r="20" spans="1:32" s="9" customFormat="1" ht="15" customHeight="1" x14ac:dyDescent="0.2">
      <c r="A20" s="79"/>
      <c r="B20" s="71" t="s">
        <v>73</v>
      </c>
      <c r="C20" s="22" t="s">
        <v>111</v>
      </c>
      <c r="D20" s="72" t="s">
        <v>53</v>
      </c>
      <c r="E20" s="73" t="s">
        <v>1</v>
      </c>
      <c r="F20" s="1"/>
      <c r="G20" s="74" t="s">
        <v>54</v>
      </c>
      <c r="H20" s="75" t="s">
        <v>55</v>
      </c>
      <c r="I20" s="75" t="s">
        <v>28</v>
      </c>
      <c r="J20" s="17" t="s">
        <v>56</v>
      </c>
      <c r="K20" s="76" t="s">
        <v>57</v>
      </c>
      <c r="L20" s="76" t="s">
        <v>58</v>
      </c>
      <c r="M20" s="131" t="s">
        <v>59</v>
      </c>
      <c r="N20" s="131" t="s">
        <v>27</v>
      </c>
      <c r="O20" s="132" t="s">
        <v>60</v>
      </c>
      <c r="P20" s="131" t="s">
        <v>55</v>
      </c>
      <c r="Q20" s="131" t="s">
        <v>3</v>
      </c>
      <c r="R20" s="131">
        <v>1</v>
      </c>
      <c r="S20" s="131">
        <v>2</v>
      </c>
      <c r="T20" s="131">
        <v>3</v>
      </c>
      <c r="U20" s="131" t="s">
        <v>61</v>
      </c>
      <c r="V20" s="17" t="s">
        <v>74</v>
      </c>
      <c r="W20" s="16" t="s">
        <v>62</v>
      </c>
      <c r="X20" s="16" t="s">
        <v>63</v>
      </c>
      <c r="Y20" s="23"/>
      <c r="Z20" s="23"/>
      <c r="AA20" s="23"/>
      <c r="AB20" s="23"/>
      <c r="AC20" s="23"/>
      <c r="AD20" s="23"/>
      <c r="AE20" s="23"/>
      <c r="AF20" s="23"/>
    </row>
    <row r="21" spans="1:32" s="9" customFormat="1" ht="15" customHeight="1" x14ac:dyDescent="0.2">
      <c r="A21" s="79"/>
      <c r="B21" s="150" t="s">
        <v>75</v>
      </c>
      <c r="C21" s="151" t="s">
        <v>132</v>
      </c>
      <c r="D21" s="103" t="s">
        <v>77</v>
      </c>
      <c r="E21" s="152" t="s">
        <v>69</v>
      </c>
      <c r="F21" s="153"/>
      <c r="G21" s="26"/>
      <c r="H21" s="154"/>
      <c r="I21" s="26">
        <v>1</v>
      </c>
      <c r="J21" s="155"/>
      <c r="K21" s="156" t="s">
        <v>66</v>
      </c>
      <c r="L21" s="156"/>
      <c r="M21" s="156">
        <v>1</v>
      </c>
      <c r="N21" s="104"/>
      <c r="O21" s="154"/>
      <c r="P21" s="26"/>
      <c r="Q21" s="157" t="s">
        <v>107</v>
      </c>
      <c r="R21" s="157"/>
      <c r="S21" s="157" t="s">
        <v>97</v>
      </c>
      <c r="T21" s="157" t="s">
        <v>97</v>
      </c>
      <c r="U21" s="157" t="s">
        <v>97</v>
      </c>
      <c r="V21" s="158">
        <v>0</v>
      </c>
      <c r="W21" s="150" t="s">
        <v>67</v>
      </c>
      <c r="X21" s="26">
        <v>544</v>
      </c>
      <c r="Y21" s="23"/>
      <c r="Z21" s="23"/>
      <c r="AA21" s="23"/>
      <c r="AB21" s="23"/>
      <c r="AC21" s="23"/>
      <c r="AD21" s="23"/>
      <c r="AE21" s="23"/>
      <c r="AF21" s="23"/>
    </row>
    <row r="22" spans="1:32" x14ac:dyDescent="0.25">
      <c r="A22" s="79"/>
      <c r="B22" s="95" t="s">
        <v>76</v>
      </c>
      <c r="C22" s="96" t="s">
        <v>78</v>
      </c>
      <c r="D22" s="97"/>
      <c r="E22" s="98"/>
      <c r="F22" s="97"/>
      <c r="G22" s="99"/>
      <c r="H22" s="98"/>
      <c r="I22" s="100"/>
      <c r="J22" s="98"/>
      <c r="K22" s="98"/>
      <c r="L22" s="98"/>
      <c r="M22" s="137"/>
      <c r="N22" s="137"/>
      <c r="O22" s="137"/>
      <c r="P22" s="137"/>
      <c r="Q22" s="137"/>
      <c r="R22" s="138"/>
      <c r="S22" s="137"/>
      <c r="T22" s="137"/>
      <c r="U22" s="137"/>
      <c r="V22" s="98"/>
      <c r="W22" s="96"/>
      <c r="X22" s="101"/>
      <c r="Y22" s="69"/>
      <c r="Z22" s="69"/>
      <c r="AA22" s="69"/>
      <c r="AB22" s="69"/>
      <c r="AC22" s="69"/>
      <c r="AD22" s="69"/>
    </row>
    <row r="23" spans="1:32" x14ac:dyDescent="0.25">
      <c r="A23" s="79"/>
      <c r="B23" s="102"/>
      <c r="C23" s="89"/>
      <c r="D23" s="87"/>
      <c r="E23" s="87"/>
      <c r="F23" s="87"/>
      <c r="G23" s="89"/>
      <c r="H23" s="85"/>
      <c r="I23" s="85"/>
      <c r="J23" s="85"/>
      <c r="K23" s="85"/>
      <c r="L23" s="85"/>
      <c r="M23" s="136"/>
      <c r="N23" s="134"/>
      <c r="O23" s="134"/>
      <c r="P23" s="134"/>
      <c r="Q23" s="134"/>
      <c r="R23" s="136"/>
      <c r="S23" s="134"/>
      <c r="T23" s="134"/>
      <c r="U23" s="134"/>
      <c r="V23" s="85"/>
      <c r="W23" s="89"/>
      <c r="X23" s="90"/>
      <c r="Y23" s="69"/>
      <c r="Z23" s="69"/>
      <c r="AA23" s="69"/>
      <c r="AB23" s="69"/>
      <c r="AC23" s="69"/>
      <c r="AD23" s="69"/>
    </row>
    <row r="24" spans="1:32" s="9" customFormat="1" ht="15" customHeight="1" x14ac:dyDescent="0.25">
      <c r="A24" s="79"/>
      <c r="B24" s="80"/>
      <c r="C24" s="1"/>
      <c r="D24" s="80"/>
      <c r="E24" s="81"/>
      <c r="F24" s="34"/>
      <c r="G24" s="1"/>
      <c r="H24" s="1"/>
      <c r="I24" s="1"/>
      <c r="J24" s="23"/>
      <c r="K24" s="23"/>
      <c r="L24" s="23"/>
      <c r="M24" s="139"/>
      <c r="N24" s="139"/>
      <c r="O24" s="139"/>
      <c r="P24" s="139"/>
      <c r="Q24" s="139"/>
      <c r="R24" s="139"/>
      <c r="S24" s="139"/>
      <c r="T24" s="139"/>
      <c r="U24" s="139"/>
      <c r="V24" s="1"/>
      <c r="W24" s="80"/>
      <c r="X24" s="1"/>
      <c r="Y24" s="23"/>
      <c r="Z24" s="23"/>
      <c r="AA24" s="23"/>
      <c r="AB24" s="23"/>
      <c r="AC24" s="23"/>
      <c r="AD24" s="23"/>
      <c r="AE24" s="23"/>
      <c r="AF24" s="23"/>
    </row>
    <row r="25" spans="1:32" x14ac:dyDescent="0.25">
      <c r="A25" s="79"/>
      <c r="B25" s="80"/>
      <c r="C25" s="1"/>
      <c r="D25" s="80"/>
      <c r="E25" s="81"/>
      <c r="G25" s="1"/>
      <c r="H25" s="1"/>
      <c r="I25" s="1"/>
      <c r="J25" s="23"/>
      <c r="K25" s="23"/>
      <c r="L25" s="23"/>
      <c r="M25" s="139"/>
      <c r="N25" s="139"/>
      <c r="O25" s="139"/>
      <c r="P25" s="139"/>
      <c r="Q25" s="139"/>
      <c r="R25" s="139"/>
      <c r="S25" s="139"/>
      <c r="T25" s="139"/>
      <c r="U25" s="139"/>
      <c r="V25" s="1"/>
      <c r="W25" s="80"/>
      <c r="X25" s="1"/>
      <c r="Y25" s="69"/>
      <c r="Z25" s="69"/>
      <c r="AA25" s="69"/>
      <c r="AB25" s="69"/>
      <c r="AC25" s="69"/>
      <c r="AD25" s="69"/>
    </row>
    <row r="26" spans="1:32" x14ac:dyDescent="0.25">
      <c r="A26" s="79"/>
      <c r="B26" s="80"/>
      <c r="C26" s="1"/>
      <c r="D26" s="80"/>
      <c r="E26" s="81"/>
      <c r="G26" s="1"/>
      <c r="H26" s="1"/>
      <c r="I26" s="1"/>
      <c r="J26" s="23"/>
      <c r="K26" s="23"/>
      <c r="L26" s="23"/>
      <c r="M26" s="139"/>
      <c r="N26" s="139"/>
      <c r="O26" s="139"/>
      <c r="P26" s="139"/>
      <c r="Q26" s="139"/>
      <c r="R26" s="139"/>
      <c r="S26" s="139"/>
      <c r="T26" s="139"/>
      <c r="U26" s="139"/>
      <c r="V26" s="1"/>
      <c r="W26" s="80"/>
      <c r="X26" s="1"/>
      <c r="Y26" s="69"/>
      <c r="Z26" s="69"/>
      <c r="AA26" s="69"/>
      <c r="AB26" s="69"/>
      <c r="AC26" s="69"/>
      <c r="AD26" s="69"/>
    </row>
    <row r="27" spans="1:32" x14ac:dyDescent="0.25">
      <c r="A27" s="79"/>
      <c r="B27" s="80"/>
      <c r="C27" s="1"/>
      <c r="D27" s="80"/>
      <c r="E27" s="81"/>
      <c r="G27" s="1"/>
      <c r="H27" s="1"/>
      <c r="I27" s="1"/>
      <c r="J27" s="23"/>
      <c r="K27" s="23"/>
      <c r="L27" s="23"/>
      <c r="M27" s="139"/>
      <c r="N27" s="139"/>
      <c r="O27" s="139"/>
      <c r="P27" s="139"/>
      <c r="Q27" s="139"/>
      <c r="R27" s="139"/>
      <c r="S27" s="139"/>
      <c r="T27" s="139"/>
      <c r="U27" s="139"/>
      <c r="V27" s="1"/>
      <c r="W27" s="80"/>
      <c r="X27" s="1"/>
      <c r="Y27" s="69"/>
      <c r="Z27" s="69"/>
      <c r="AA27" s="69"/>
      <c r="AB27" s="69"/>
      <c r="AC27" s="69"/>
      <c r="AD27" s="69"/>
    </row>
    <row r="28" spans="1:32" x14ac:dyDescent="0.25">
      <c r="A28" s="79"/>
      <c r="B28" s="80"/>
      <c r="C28" s="1"/>
      <c r="D28" s="80"/>
      <c r="E28" s="81"/>
      <c r="G28" s="1"/>
      <c r="H28" s="1"/>
      <c r="I28" s="1"/>
      <c r="J28" s="23"/>
      <c r="K28" s="23"/>
      <c r="L28" s="23"/>
      <c r="M28" s="139"/>
      <c r="N28" s="139"/>
      <c r="O28" s="139"/>
      <c r="P28" s="139"/>
      <c r="Q28" s="139"/>
      <c r="R28" s="139"/>
      <c r="S28" s="139"/>
      <c r="T28" s="139"/>
      <c r="U28" s="139"/>
      <c r="V28" s="1"/>
      <c r="W28" s="80"/>
      <c r="X28" s="1"/>
      <c r="Y28" s="69"/>
      <c r="Z28" s="69"/>
      <c r="AA28" s="69"/>
      <c r="AB28" s="69"/>
      <c r="AC28" s="69"/>
      <c r="AD28" s="69"/>
    </row>
    <row r="29" spans="1:32" x14ac:dyDescent="0.25">
      <c r="A29" s="79"/>
      <c r="B29" s="80"/>
      <c r="C29" s="1"/>
      <c r="D29" s="80"/>
      <c r="E29" s="81"/>
      <c r="G29" s="1"/>
      <c r="H29" s="1"/>
      <c r="I29" s="1"/>
      <c r="J29" s="23"/>
      <c r="K29" s="23"/>
      <c r="L29" s="23"/>
      <c r="M29" s="139"/>
      <c r="N29" s="139"/>
      <c r="O29" s="139"/>
      <c r="P29" s="139"/>
      <c r="Q29" s="139"/>
      <c r="R29" s="139"/>
      <c r="S29" s="139"/>
      <c r="T29" s="139"/>
      <c r="U29" s="139"/>
      <c r="V29" s="1"/>
      <c r="W29" s="80"/>
      <c r="X29" s="1"/>
      <c r="Y29" s="69"/>
      <c r="Z29" s="69"/>
      <c r="AA29" s="69"/>
      <c r="AB29" s="69"/>
      <c r="AC29" s="69"/>
      <c r="AD29" s="69"/>
    </row>
    <row r="30" spans="1:32" x14ac:dyDescent="0.25">
      <c r="A30" s="79"/>
      <c r="B30" s="80"/>
      <c r="C30" s="1"/>
      <c r="D30" s="80"/>
      <c r="E30" s="81"/>
      <c r="G30" s="1"/>
      <c r="H30" s="1"/>
      <c r="I30" s="1"/>
      <c r="J30" s="23"/>
      <c r="K30" s="23"/>
      <c r="L30" s="23"/>
      <c r="M30" s="139"/>
      <c r="N30" s="139"/>
      <c r="O30" s="139"/>
      <c r="P30" s="139"/>
      <c r="Q30" s="139"/>
      <c r="R30" s="139"/>
      <c r="S30" s="139"/>
      <c r="T30" s="139"/>
      <c r="U30" s="139"/>
      <c r="V30" s="1"/>
      <c r="W30" s="80"/>
      <c r="X30" s="1"/>
      <c r="Y30" s="69"/>
      <c r="Z30" s="69"/>
      <c r="AA30" s="69"/>
      <c r="AB30" s="69"/>
      <c r="AC30" s="69"/>
      <c r="AD30" s="69"/>
    </row>
    <row r="31" spans="1:32" x14ac:dyDescent="0.25">
      <c r="A31" s="79"/>
      <c r="B31" s="80"/>
      <c r="C31" s="1"/>
      <c r="D31" s="80"/>
      <c r="E31" s="81"/>
      <c r="G31" s="1"/>
      <c r="H31" s="1"/>
      <c r="I31" s="1"/>
      <c r="J31" s="23"/>
      <c r="K31" s="23"/>
      <c r="L31" s="23"/>
      <c r="M31" s="139"/>
      <c r="N31" s="139"/>
      <c r="O31" s="139"/>
      <c r="P31" s="139"/>
      <c r="Q31" s="139"/>
      <c r="R31" s="139"/>
      <c r="S31" s="139"/>
      <c r="T31" s="139"/>
      <c r="U31" s="139"/>
      <c r="V31" s="1"/>
      <c r="W31" s="80"/>
      <c r="X31" s="1"/>
      <c r="Y31" s="69"/>
      <c r="Z31" s="69"/>
      <c r="AA31" s="69"/>
      <c r="AB31" s="69"/>
      <c r="AC31" s="69"/>
      <c r="AD31" s="69"/>
    </row>
    <row r="32" spans="1:32" x14ac:dyDescent="0.25">
      <c r="A32" s="79"/>
      <c r="B32" s="80"/>
      <c r="C32" s="1"/>
      <c r="D32" s="80"/>
      <c r="E32" s="81"/>
      <c r="G32" s="1"/>
      <c r="H32" s="1"/>
      <c r="I32" s="1"/>
      <c r="J32" s="23"/>
      <c r="K32" s="23"/>
      <c r="L32" s="23"/>
      <c r="M32" s="139"/>
      <c r="N32" s="139"/>
      <c r="O32" s="139"/>
      <c r="P32" s="139"/>
      <c r="Q32" s="139"/>
      <c r="R32" s="139"/>
      <c r="S32" s="139"/>
      <c r="T32" s="139"/>
      <c r="U32" s="139"/>
      <c r="V32" s="1"/>
      <c r="W32" s="80"/>
      <c r="X32" s="1"/>
      <c r="Y32" s="69"/>
      <c r="Z32" s="69"/>
      <c r="AA32" s="69"/>
      <c r="AB32" s="69"/>
      <c r="AC32" s="69"/>
      <c r="AD32" s="69"/>
    </row>
    <row r="33" spans="1:30" x14ac:dyDescent="0.25">
      <c r="A33" s="79"/>
      <c r="B33" s="80"/>
      <c r="C33" s="1"/>
      <c r="D33" s="80"/>
      <c r="E33" s="81"/>
      <c r="G33" s="1"/>
      <c r="H33" s="1"/>
      <c r="I33" s="1"/>
      <c r="J33" s="23"/>
      <c r="K33" s="23"/>
      <c r="L33" s="23"/>
      <c r="M33" s="139"/>
      <c r="N33" s="139"/>
      <c r="O33" s="139"/>
      <c r="P33" s="139"/>
      <c r="Q33" s="139"/>
      <c r="R33" s="139"/>
      <c r="S33" s="139"/>
      <c r="T33" s="139"/>
      <c r="U33" s="139"/>
      <c r="V33" s="1"/>
      <c r="W33" s="80"/>
      <c r="X33" s="1"/>
      <c r="Y33" s="69"/>
      <c r="Z33" s="69"/>
      <c r="AA33" s="69"/>
      <c r="AB33" s="69"/>
      <c r="AC33" s="69"/>
      <c r="AD33" s="69"/>
    </row>
    <row r="34" spans="1:30" x14ac:dyDescent="0.25">
      <c r="A34" s="79"/>
      <c r="B34" s="80"/>
      <c r="C34" s="1"/>
      <c r="D34" s="80"/>
      <c r="E34" s="81"/>
      <c r="G34" s="1"/>
      <c r="H34" s="1"/>
      <c r="I34" s="1"/>
      <c r="J34" s="23"/>
      <c r="K34" s="23"/>
      <c r="L34" s="23"/>
      <c r="M34" s="139"/>
      <c r="N34" s="139"/>
      <c r="O34" s="139"/>
      <c r="P34" s="139"/>
      <c r="Q34" s="139"/>
      <c r="R34" s="139"/>
      <c r="S34" s="139"/>
      <c r="T34" s="139"/>
      <c r="U34" s="139"/>
      <c r="V34" s="1"/>
      <c r="W34" s="80"/>
      <c r="X34" s="1"/>
      <c r="Y34" s="69"/>
      <c r="Z34" s="69"/>
      <c r="AA34" s="69"/>
      <c r="AB34" s="69"/>
      <c r="AC34" s="69"/>
      <c r="AD34" s="69"/>
    </row>
    <row r="35" spans="1:30" x14ac:dyDescent="0.25">
      <c r="A35" s="79"/>
      <c r="B35" s="80"/>
      <c r="C35" s="1"/>
      <c r="D35" s="80"/>
      <c r="E35" s="81"/>
      <c r="G35" s="1"/>
      <c r="H35" s="1"/>
      <c r="I35" s="1"/>
      <c r="J35" s="23"/>
      <c r="K35" s="23"/>
      <c r="L35" s="23"/>
      <c r="M35" s="139"/>
      <c r="N35" s="139"/>
      <c r="O35" s="139"/>
      <c r="P35" s="139"/>
      <c r="Q35" s="139"/>
      <c r="R35" s="139"/>
      <c r="S35" s="139"/>
      <c r="T35" s="139"/>
      <c r="U35" s="139"/>
      <c r="V35" s="1"/>
      <c r="W35" s="80"/>
      <c r="X35" s="1"/>
      <c r="Y35" s="69"/>
      <c r="Z35" s="69"/>
      <c r="AA35" s="69"/>
      <c r="AB35" s="69"/>
      <c r="AC35" s="69"/>
      <c r="AD35" s="69"/>
    </row>
    <row r="36" spans="1:30" x14ac:dyDescent="0.25">
      <c r="A36" s="79"/>
      <c r="B36" s="80"/>
      <c r="C36" s="1"/>
      <c r="D36" s="80"/>
      <c r="E36" s="81"/>
      <c r="G36" s="1"/>
      <c r="H36" s="1"/>
      <c r="I36" s="1"/>
      <c r="J36" s="23"/>
      <c r="K36" s="23"/>
      <c r="L36" s="23"/>
      <c r="M36" s="139"/>
      <c r="N36" s="139"/>
      <c r="O36" s="139"/>
      <c r="P36" s="139"/>
      <c r="Q36" s="139"/>
      <c r="R36" s="139"/>
      <c r="S36" s="139"/>
      <c r="T36" s="139"/>
      <c r="U36" s="139"/>
      <c r="V36" s="1"/>
      <c r="W36" s="80"/>
      <c r="X36" s="1"/>
      <c r="Y36" s="69"/>
      <c r="Z36" s="69"/>
      <c r="AA36" s="69"/>
      <c r="AB36" s="69"/>
      <c r="AC36" s="69"/>
      <c r="AD36" s="69"/>
    </row>
    <row r="37" spans="1:30" x14ac:dyDescent="0.25">
      <c r="A37" s="79"/>
      <c r="B37" s="80"/>
      <c r="C37" s="1"/>
      <c r="D37" s="80"/>
      <c r="E37" s="81"/>
      <c r="G37" s="1"/>
      <c r="H37" s="1"/>
      <c r="I37" s="1"/>
      <c r="J37" s="23"/>
      <c r="K37" s="23"/>
      <c r="L37" s="23"/>
      <c r="M37" s="139"/>
      <c r="N37" s="139"/>
      <c r="O37" s="139"/>
      <c r="P37" s="139"/>
      <c r="Q37" s="139"/>
      <c r="R37" s="139"/>
      <c r="S37" s="139"/>
      <c r="T37" s="139"/>
      <c r="U37" s="139"/>
      <c r="V37" s="1"/>
      <c r="W37" s="80"/>
      <c r="X37" s="1"/>
      <c r="Y37" s="69"/>
      <c r="Z37" s="69"/>
      <c r="AA37" s="69"/>
      <c r="AB37" s="69"/>
      <c r="AC37" s="69"/>
      <c r="AD37" s="69"/>
    </row>
    <row r="38" spans="1:30" x14ac:dyDescent="0.25">
      <c r="A38" s="79"/>
      <c r="B38" s="80"/>
      <c r="C38" s="1"/>
      <c r="D38" s="80"/>
      <c r="E38" s="81"/>
      <c r="G38" s="1"/>
      <c r="H38" s="1"/>
      <c r="I38" s="1"/>
      <c r="J38" s="23"/>
      <c r="K38" s="23"/>
      <c r="L38" s="23"/>
      <c r="M38" s="139"/>
      <c r="N38" s="139"/>
      <c r="O38" s="139"/>
      <c r="P38" s="139"/>
      <c r="Q38" s="139"/>
      <c r="R38" s="139"/>
      <c r="S38" s="139"/>
      <c r="T38" s="139"/>
      <c r="U38" s="139"/>
      <c r="V38" s="1"/>
      <c r="W38" s="80"/>
      <c r="X38" s="1"/>
      <c r="Y38" s="69"/>
      <c r="Z38" s="69"/>
      <c r="AA38" s="69"/>
      <c r="AB38" s="69"/>
      <c r="AC38" s="69"/>
      <c r="AD38" s="69"/>
    </row>
    <row r="39" spans="1:30" x14ac:dyDescent="0.25">
      <c r="A39" s="79"/>
      <c r="B39" s="80"/>
      <c r="C39" s="1"/>
      <c r="D39" s="80"/>
      <c r="E39" s="81"/>
      <c r="G39" s="1"/>
      <c r="H39" s="1"/>
      <c r="I39" s="1"/>
      <c r="J39" s="23"/>
      <c r="K39" s="23"/>
      <c r="L39" s="23"/>
      <c r="M39" s="139"/>
      <c r="N39" s="139"/>
      <c r="O39" s="139"/>
      <c r="P39" s="139"/>
      <c r="Q39" s="139"/>
      <c r="R39" s="139"/>
      <c r="S39" s="139"/>
      <c r="T39" s="139"/>
      <c r="U39" s="139"/>
      <c r="V39" s="1"/>
      <c r="W39" s="80"/>
      <c r="X39" s="1"/>
      <c r="Y39" s="69"/>
      <c r="Z39" s="69"/>
      <c r="AA39" s="69"/>
      <c r="AB39" s="69"/>
      <c r="AC39" s="69"/>
      <c r="AD39" s="69"/>
    </row>
    <row r="40" spans="1:30" x14ac:dyDescent="0.25">
      <c r="A40" s="79"/>
      <c r="B40" s="80"/>
      <c r="C40" s="1"/>
      <c r="D40" s="80"/>
      <c r="E40" s="81"/>
      <c r="G40" s="1"/>
      <c r="H40" s="1"/>
      <c r="I40" s="1"/>
      <c r="J40" s="23"/>
      <c r="K40" s="23"/>
      <c r="L40" s="23"/>
      <c r="M40" s="139"/>
      <c r="N40" s="139"/>
      <c r="O40" s="139"/>
      <c r="P40" s="139"/>
      <c r="Q40" s="139"/>
      <c r="R40" s="139"/>
      <c r="S40" s="139"/>
      <c r="T40" s="139"/>
      <c r="U40" s="139"/>
      <c r="V40" s="1"/>
      <c r="W40" s="80"/>
      <c r="X40" s="1"/>
      <c r="Y40" s="69"/>
      <c r="Z40" s="69"/>
      <c r="AA40" s="69"/>
      <c r="AB40" s="69"/>
      <c r="AC40" s="69"/>
      <c r="AD40" s="69"/>
    </row>
    <row r="41" spans="1:30" x14ac:dyDescent="0.25">
      <c r="A41" s="79"/>
      <c r="B41" s="80"/>
      <c r="C41" s="1"/>
      <c r="D41" s="80"/>
      <c r="E41" s="81"/>
      <c r="G41" s="1"/>
      <c r="H41" s="1"/>
      <c r="I41" s="1"/>
      <c r="J41" s="23"/>
      <c r="K41" s="23"/>
      <c r="L41" s="23"/>
      <c r="M41" s="139"/>
      <c r="N41" s="139"/>
      <c r="O41" s="139"/>
      <c r="P41" s="139"/>
      <c r="Q41" s="139"/>
      <c r="R41" s="139"/>
      <c r="S41" s="139"/>
      <c r="T41" s="139"/>
      <c r="U41" s="139"/>
      <c r="V41" s="1"/>
      <c r="W41" s="80"/>
      <c r="X41" s="1"/>
      <c r="Y41" s="69"/>
      <c r="Z41" s="69"/>
      <c r="AA41" s="69"/>
      <c r="AB41" s="69"/>
      <c r="AC41" s="69"/>
      <c r="AD41" s="69"/>
    </row>
    <row r="42" spans="1:30" x14ac:dyDescent="0.25">
      <c r="A42" s="79"/>
      <c r="B42" s="80"/>
      <c r="C42" s="1"/>
      <c r="D42" s="80"/>
      <c r="E42" s="81"/>
      <c r="G42" s="1"/>
      <c r="H42" s="1"/>
      <c r="I42" s="1"/>
      <c r="J42" s="23"/>
      <c r="K42" s="23"/>
      <c r="L42" s="23"/>
      <c r="M42" s="139"/>
      <c r="N42" s="139"/>
      <c r="O42" s="139"/>
      <c r="P42" s="139"/>
      <c r="Q42" s="139"/>
      <c r="R42" s="139"/>
      <c r="S42" s="139"/>
      <c r="T42" s="139"/>
      <c r="U42" s="139"/>
      <c r="V42" s="1"/>
      <c r="W42" s="80"/>
      <c r="X42" s="1"/>
      <c r="Y42" s="69"/>
      <c r="Z42" s="69"/>
      <c r="AA42" s="69"/>
      <c r="AB42" s="69"/>
      <c r="AC42" s="69"/>
      <c r="AD42" s="69"/>
    </row>
    <row r="43" spans="1:30" x14ac:dyDescent="0.25">
      <c r="A43" s="79"/>
      <c r="B43" s="80"/>
      <c r="C43" s="1"/>
      <c r="D43" s="80"/>
      <c r="E43" s="81"/>
      <c r="G43" s="1"/>
      <c r="H43" s="1"/>
      <c r="I43" s="1"/>
      <c r="J43" s="23"/>
      <c r="K43" s="23"/>
      <c r="L43" s="23"/>
      <c r="M43" s="139"/>
      <c r="N43" s="139"/>
      <c r="O43" s="139"/>
      <c r="P43" s="139"/>
      <c r="Q43" s="139"/>
      <c r="R43" s="139"/>
      <c r="S43" s="139"/>
      <c r="T43" s="139"/>
      <c r="U43" s="139"/>
      <c r="V43" s="1"/>
      <c r="W43" s="80"/>
      <c r="X43" s="1"/>
      <c r="Y43" s="69"/>
      <c r="Z43" s="69"/>
      <c r="AA43" s="69"/>
      <c r="AB43" s="69"/>
      <c r="AC43" s="69"/>
      <c r="AD43" s="69"/>
    </row>
    <row r="44" spans="1:30" x14ac:dyDescent="0.25">
      <c r="A44" s="79"/>
      <c r="B44" s="80"/>
      <c r="C44" s="1"/>
      <c r="D44" s="80"/>
      <c r="E44" s="81"/>
      <c r="G44" s="1"/>
      <c r="H44" s="1"/>
      <c r="I44" s="1"/>
      <c r="J44" s="23"/>
      <c r="K44" s="23"/>
      <c r="L44" s="23"/>
      <c r="M44" s="139"/>
      <c r="N44" s="139"/>
      <c r="O44" s="139"/>
      <c r="P44" s="139"/>
      <c r="Q44" s="139"/>
      <c r="R44" s="139"/>
      <c r="S44" s="139"/>
      <c r="T44" s="139"/>
      <c r="U44" s="139"/>
      <c r="V44" s="1"/>
      <c r="W44" s="80"/>
      <c r="X44" s="1"/>
      <c r="Y44" s="69"/>
      <c r="Z44" s="69"/>
      <c r="AA44" s="69"/>
      <c r="AB44" s="69"/>
      <c r="AC44" s="69"/>
      <c r="AD44" s="69"/>
    </row>
    <row r="45" spans="1:30" x14ac:dyDescent="0.25">
      <c r="A45" s="79"/>
      <c r="B45" s="80"/>
      <c r="C45" s="1"/>
      <c r="D45" s="80"/>
      <c r="E45" s="81"/>
      <c r="G45" s="1"/>
      <c r="H45" s="1"/>
      <c r="I45" s="1"/>
      <c r="J45" s="23"/>
      <c r="K45" s="23"/>
      <c r="L45" s="23"/>
      <c r="M45" s="139"/>
      <c r="N45" s="139"/>
      <c r="O45" s="139"/>
      <c r="P45" s="139"/>
      <c r="Q45" s="139"/>
      <c r="R45" s="139"/>
      <c r="S45" s="139"/>
      <c r="T45" s="139"/>
      <c r="U45" s="139"/>
      <c r="V45" s="1"/>
      <c r="W45" s="80"/>
      <c r="X45" s="1"/>
      <c r="Y45" s="69"/>
      <c r="Z45" s="69"/>
      <c r="AA45" s="69"/>
      <c r="AB45" s="69"/>
      <c r="AC45" s="69"/>
      <c r="AD45" s="69"/>
    </row>
  </sheetData>
  <sortState xmlns:xlrd2="http://schemas.microsoft.com/office/spreadsheetml/2017/richdata2" ref="B9:X10">
    <sortCondition ref="B9:B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2024-12-03T16:44:09Z</dcterms:modified>
</cp:coreProperties>
</file>